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jouan\AOBOX\17 projet Erasmus+ SEGAE\SEGAE julia\Articles\3. Article model\3.2. Data paper\"/>
    </mc:Choice>
  </mc:AlternateContent>
  <bookViews>
    <workbookView xWindow="0" yWindow="0" windowWidth="24000" windowHeight="6600"/>
  </bookViews>
  <sheets>
    <sheet name="User manual" sheetId="9" r:id="rId1"/>
    <sheet name="Crop" sheetId="1" r:id="rId2"/>
    <sheet name="Animal" sheetId="7" r:id="rId3"/>
    <sheet name="Environment" sheetId="3" r:id="rId4"/>
    <sheet name="Socio-economic" sheetId="5" r:id="rId5"/>
    <sheet name="Parameters" sheetId="8" r:id="rId6"/>
    <sheet name="References" sheetId="2"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1" i="1" l="1"/>
  <c r="W21" i="1"/>
  <c r="T21" i="1"/>
  <c r="S21" i="1"/>
  <c r="R21" i="1"/>
  <c r="Q21" i="1"/>
  <c r="P21" i="1"/>
  <c r="O17" i="1"/>
  <c r="N17" i="1"/>
  <c r="M17" i="1"/>
  <c r="L17" i="1"/>
  <c r="K17" i="1"/>
  <c r="J17" i="1"/>
  <c r="I17" i="1"/>
  <c r="H17" i="1"/>
  <c r="G17" i="1"/>
  <c r="F17" i="1"/>
  <c r="E17" i="1"/>
  <c r="O11" i="1"/>
  <c r="N11" i="1"/>
  <c r="M11" i="1"/>
  <c r="L11" i="1"/>
  <c r="K11" i="1"/>
  <c r="J11" i="1"/>
  <c r="I11" i="1"/>
  <c r="H11" i="1"/>
  <c r="G11" i="1"/>
  <c r="F11" i="1"/>
  <c r="E11" i="1"/>
  <c r="AA121" i="1" l="1"/>
  <c r="AA113" i="1" l="1"/>
  <c r="AA109" i="1"/>
  <c r="AA97" i="1"/>
  <c r="AA95" i="1"/>
  <c r="AA93" i="1"/>
  <c r="N99" i="3" l="1"/>
  <c r="N97" i="3"/>
  <c r="N95" i="3"/>
  <c r="N93" i="3"/>
  <c r="N91" i="3"/>
  <c r="N89" i="3"/>
  <c r="N87" i="3"/>
  <c r="M99" i="3"/>
  <c r="M97" i="3"/>
  <c r="M95" i="3"/>
  <c r="M93" i="3"/>
  <c r="M91" i="3"/>
  <c r="M89" i="3"/>
  <c r="M87" i="3"/>
  <c r="J119" i="3"/>
  <c r="J117" i="3"/>
  <c r="J115" i="3"/>
  <c r="J113" i="3"/>
  <c r="J111" i="3"/>
  <c r="J109" i="3"/>
  <c r="J107" i="3"/>
  <c r="J105" i="3"/>
  <c r="J99" i="3"/>
  <c r="I99" i="3"/>
  <c r="J97" i="3"/>
  <c r="I97" i="3"/>
  <c r="F99" i="3"/>
  <c r="F97" i="3"/>
  <c r="J95" i="3"/>
  <c r="J93" i="3"/>
  <c r="J91" i="3"/>
  <c r="J89" i="3"/>
  <c r="J87" i="3"/>
  <c r="I119" i="3"/>
  <c r="I117" i="3"/>
  <c r="I115" i="3"/>
  <c r="I113" i="3"/>
  <c r="I111" i="3"/>
  <c r="I109" i="3"/>
  <c r="I107" i="3"/>
  <c r="I105" i="3"/>
  <c r="I95" i="3"/>
  <c r="I93" i="3"/>
  <c r="I91" i="3"/>
  <c r="I89" i="3"/>
  <c r="I87" i="3"/>
  <c r="F119" i="3"/>
  <c r="F117" i="3"/>
  <c r="F115" i="3"/>
  <c r="F113" i="3"/>
  <c r="F111" i="3"/>
  <c r="F109" i="3"/>
  <c r="F107" i="3"/>
  <c r="F105" i="3"/>
  <c r="F95" i="3"/>
  <c r="F93" i="3"/>
  <c r="F91" i="3"/>
  <c r="F89" i="3"/>
  <c r="F87" i="3"/>
  <c r="E115" i="3"/>
  <c r="E113" i="3"/>
  <c r="E111" i="3"/>
  <c r="E109" i="3"/>
  <c r="E119" i="3"/>
  <c r="E117" i="3"/>
  <c r="E107" i="3"/>
  <c r="E105" i="3"/>
  <c r="E97" i="3"/>
  <c r="E99" i="3"/>
  <c r="E95" i="3"/>
  <c r="E93" i="3"/>
  <c r="E91" i="3"/>
  <c r="E89" i="3"/>
  <c r="E87" i="3"/>
  <c r="Z121" i="1"/>
  <c r="Z113" i="1"/>
  <c r="Z109" i="1"/>
  <c r="Z97" i="1"/>
  <c r="Z95" i="1"/>
  <c r="Z93" i="1"/>
  <c r="Z91" i="1"/>
  <c r="E55" i="1" l="1"/>
  <c r="J55" i="1"/>
  <c r="G51" i="1"/>
  <c r="N51" i="1"/>
  <c r="M51" i="1"/>
  <c r="L51" i="1"/>
  <c r="K51" i="1"/>
  <c r="J51" i="1"/>
  <c r="I51" i="1"/>
  <c r="H51" i="1"/>
  <c r="F51" i="1"/>
  <c r="E51" i="1"/>
  <c r="F33" i="1"/>
  <c r="G33" i="1"/>
  <c r="H33" i="1"/>
  <c r="I33" i="1"/>
  <c r="J33" i="1"/>
  <c r="K33" i="1"/>
  <c r="L33" i="1"/>
  <c r="M33" i="1"/>
  <c r="N33" i="1"/>
  <c r="E33" i="1"/>
</calcChain>
</file>

<file path=xl/sharedStrings.xml><?xml version="1.0" encoding="utf-8"?>
<sst xmlns="http://schemas.openxmlformats.org/spreadsheetml/2006/main" count="4259" uniqueCount="1082">
  <si>
    <t>Model</t>
  </si>
  <si>
    <t>Crop</t>
  </si>
  <si>
    <t>C.1.1</t>
  </si>
  <si>
    <t>wheat</t>
  </si>
  <si>
    <t>barley</t>
  </si>
  <si>
    <t xml:space="preserve">potato </t>
  </si>
  <si>
    <t xml:space="preserve">rapeseed </t>
  </si>
  <si>
    <t xml:space="preserve">pea </t>
  </si>
  <si>
    <t xml:space="preserve">faba bean </t>
  </si>
  <si>
    <t xml:space="preserve">maize </t>
  </si>
  <si>
    <t xml:space="preserve">alfalfa </t>
  </si>
  <si>
    <t xml:space="preserve">sorghum </t>
  </si>
  <si>
    <t>C.1.2</t>
  </si>
  <si>
    <t>C.1.3</t>
  </si>
  <si>
    <t>C.1.3ref</t>
  </si>
  <si>
    <t>C.1.1ref</t>
  </si>
  <si>
    <t>Short reference</t>
  </si>
  <si>
    <t>C.2.1</t>
  </si>
  <si>
    <t>C.2.2</t>
  </si>
  <si>
    <t>C.2.3</t>
  </si>
  <si>
    <t>C.2.1ref</t>
  </si>
  <si>
    <t>C.2.2ref</t>
  </si>
  <si>
    <t>C.3.1</t>
  </si>
  <si>
    <t>C.3.2</t>
  </si>
  <si>
    <t>C.3.1ref</t>
  </si>
  <si>
    <t>C.3.2ref</t>
  </si>
  <si>
    <t>C.4.1</t>
  </si>
  <si>
    <t>C.4.2</t>
  </si>
  <si>
    <t>C.4.1ref</t>
  </si>
  <si>
    <t>C.4.2ref</t>
  </si>
  <si>
    <t>C.5.1</t>
  </si>
  <si>
    <t>C.5.2</t>
  </si>
  <si>
    <t>C.5.3</t>
  </si>
  <si>
    <t>C.5.4</t>
  </si>
  <si>
    <t>C.6.1</t>
  </si>
  <si>
    <t>C.6.2</t>
  </si>
  <si>
    <t>C.6.3</t>
  </si>
  <si>
    <t>C.7.1</t>
  </si>
  <si>
    <t>C.7.2</t>
  </si>
  <si>
    <t>C.7.3</t>
  </si>
  <si>
    <t>C.7.4</t>
  </si>
  <si>
    <t>C.8.1</t>
  </si>
  <si>
    <t>C.8.2</t>
  </si>
  <si>
    <t>C.9.1</t>
  </si>
  <si>
    <t>C.9.2</t>
  </si>
  <si>
    <t>C.9.3</t>
  </si>
  <si>
    <t>C.10.1</t>
  </si>
  <si>
    <t>C.10.2</t>
  </si>
  <si>
    <t>C.10.3</t>
  </si>
  <si>
    <t>C.11.1</t>
  </si>
  <si>
    <t>C.11.2</t>
  </si>
  <si>
    <t>C.12.1</t>
  </si>
  <si>
    <t>C.12.2</t>
  </si>
  <si>
    <t>C.12.3</t>
  </si>
  <si>
    <t>C.12.4</t>
  </si>
  <si>
    <t>C.12.5</t>
  </si>
  <si>
    <t>C.12.6</t>
  </si>
  <si>
    <t>C.12.7</t>
  </si>
  <si>
    <t>C.12.8</t>
  </si>
  <si>
    <t>C.12.9</t>
  </si>
  <si>
    <t>C.14.1</t>
  </si>
  <si>
    <t>C.14.2</t>
  </si>
  <si>
    <t>C.14.3</t>
  </si>
  <si>
    <t>C.14.4</t>
  </si>
  <si>
    <t>C.14.5</t>
  </si>
  <si>
    <t>C.15.1</t>
  </si>
  <si>
    <t>C.15.2</t>
  </si>
  <si>
    <t>Permanent soil cover</t>
  </si>
  <si>
    <t>Straw removal</t>
  </si>
  <si>
    <t>Straw left on soil</t>
  </si>
  <si>
    <t>On-farm organic fertilizers + input of mineral fertilizer</t>
  </si>
  <si>
    <t>On-farm organic fertilizers only</t>
  </si>
  <si>
    <t>Systematic use of chemical fungicides</t>
  </si>
  <si>
    <t>Sound approach of chemical fungicides</t>
  </si>
  <si>
    <t>Biocontrol products against diseases</t>
  </si>
  <si>
    <t>No direct protection against diseases</t>
  </si>
  <si>
    <t>Systematic and sole use of chemical herbicides</t>
  </si>
  <si>
    <t>Sound approach of chemical herbicides + mechanical weed control</t>
  </si>
  <si>
    <t>Sole use of mechanical weed control</t>
  </si>
  <si>
    <t>Systematic use of chemical insecticides / molluscicides / nematicides</t>
  </si>
  <si>
    <t>Sound approach of chemical insecticides / molluscicides / nematicides</t>
  </si>
  <si>
    <t>Biocontrol products (incl. pyrethrin) and other natural control techniques against pests</t>
  </si>
  <si>
    <t>No direct protection against animal pests</t>
  </si>
  <si>
    <t>High yielding cultivars</t>
  </si>
  <si>
    <t>Resistant cultivars and/or mix of varieties</t>
  </si>
  <si>
    <t>Temporary grassland composed of grass</t>
  </si>
  <si>
    <t>Temporary grassland composed of simple grass/legume mixtures</t>
  </si>
  <si>
    <t>Temporary grassland composed of complex grass/legume mixtures</t>
  </si>
  <si>
    <t>No permanent grassland</t>
  </si>
  <si>
    <t>Permanent grassland occupy a small percentage of the farm area</t>
  </si>
  <si>
    <t>Permanent grassland occupy a high percentage of the farm area</t>
  </si>
  <si>
    <t>Sole crops</t>
  </si>
  <si>
    <t>Wheat/pea intercrops</t>
  </si>
  <si>
    <t>No particular green infrastructure elements</t>
  </si>
  <si>
    <t>Sown field margins as green infrastructures: wildflowers strip</t>
  </si>
  <si>
    <t>Sown field margins as green infrastructures: beetle bank (for birds and polyphagous predator)</t>
  </si>
  <si>
    <t>Semi-natural field margins as green infrastructures: hedgerows </t>
  </si>
  <si>
    <t>Semi-natural field margins as green infrastructures: grass margins</t>
  </si>
  <si>
    <t>No agroforestry</t>
  </si>
  <si>
    <t>In-field agroforestry</t>
  </si>
  <si>
    <t>Tillage management</t>
  </si>
  <si>
    <t>Soil cover</t>
  </si>
  <si>
    <t>Residues management</t>
  </si>
  <si>
    <t>Fertilisation</t>
  </si>
  <si>
    <t>Crop protection against diseases</t>
  </si>
  <si>
    <t>Weed control</t>
  </si>
  <si>
    <t>Crop protection against animal pests</t>
  </si>
  <si>
    <t>Cash crop cultivars</t>
  </si>
  <si>
    <t>Temporary grassland composition</t>
  </si>
  <si>
    <t>Permanent grassland area</t>
  </si>
  <si>
    <t>Spatial distribution of cash crops</t>
  </si>
  <si>
    <t>Green infrastructures</t>
  </si>
  <si>
    <t>Agroforestry</t>
  </si>
  <si>
    <t>C.5.1ref</t>
  </si>
  <si>
    <t>C.5.2ref</t>
  </si>
  <si>
    <t>C.6.1ref</t>
  </si>
  <si>
    <t>C.6.2ref</t>
  </si>
  <si>
    <t>C.6.3ref</t>
  </si>
  <si>
    <t>C.7.1ref</t>
  </si>
  <si>
    <t>C.7.2ref</t>
  </si>
  <si>
    <t>C.7.3ref</t>
  </si>
  <si>
    <t>C.7.4ref</t>
  </si>
  <si>
    <t>C.9.1ref</t>
  </si>
  <si>
    <t>C.9.2ref</t>
  </si>
  <si>
    <t>C.9.3ref</t>
  </si>
  <si>
    <t>C.10.1ref</t>
  </si>
  <si>
    <t>C.10.2ref</t>
  </si>
  <si>
    <t>C.10.3ref</t>
  </si>
  <si>
    <t>C.11.1ref</t>
  </si>
  <si>
    <t>C.12.1ref</t>
  </si>
  <si>
    <t>C.12.2ref</t>
  </si>
  <si>
    <t>C.12.3ref</t>
  </si>
  <si>
    <t>C.12.4ref</t>
  </si>
  <si>
    <t>C.12.5ref</t>
  </si>
  <si>
    <t>C.12.6ref</t>
  </si>
  <si>
    <t>C.12.7ref</t>
  </si>
  <si>
    <t>C.12.8ref</t>
  </si>
  <si>
    <t>C.12.9ref</t>
  </si>
  <si>
    <t>C.14.1ref</t>
  </si>
  <si>
    <t>C.14.2ref</t>
  </si>
  <si>
    <t>C.14.3ref</t>
  </si>
  <si>
    <t>C.14.4ref</t>
  </si>
  <si>
    <t>C.14.5ref</t>
  </si>
  <si>
    <t>C.15.1ref</t>
  </si>
  <si>
    <t>C.15.2ref</t>
  </si>
  <si>
    <t>sugar beet</t>
  </si>
  <si>
    <t>G.1.1</t>
  </si>
  <si>
    <t>G.1.2</t>
  </si>
  <si>
    <t>Animal</t>
  </si>
  <si>
    <t>A.1.1</t>
  </si>
  <si>
    <t>A.1.2</t>
  </si>
  <si>
    <t>A.1.3</t>
  </si>
  <si>
    <t>A.2.1</t>
  </si>
  <si>
    <t>A.2.2</t>
  </si>
  <si>
    <t>A.2.3</t>
  </si>
  <si>
    <t>A.2.4</t>
  </si>
  <si>
    <t>A.2.5</t>
  </si>
  <si>
    <t>A.3.1</t>
  </si>
  <si>
    <t>A.3.2</t>
  </si>
  <si>
    <t>A.3.3</t>
  </si>
  <si>
    <t>A.4.1</t>
  </si>
  <si>
    <t>A.4.2</t>
  </si>
  <si>
    <t>A.4.3</t>
  </si>
  <si>
    <t>A.4.4</t>
  </si>
  <si>
    <t>A.4.5</t>
  </si>
  <si>
    <t>A.5.1</t>
  </si>
  <si>
    <t>A.5.2</t>
  </si>
  <si>
    <t>A.5.3</t>
  </si>
  <si>
    <t>A.6.1</t>
  </si>
  <si>
    <t>A.6.2</t>
  </si>
  <si>
    <t>A.6.3</t>
  </si>
  <si>
    <t>A.6.4</t>
  </si>
  <si>
    <t>A.6.5</t>
  </si>
  <si>
    <t>A.6.6</t>
  </si>
  <si>
    <t>A.6.7</t>
  </si>
  <si>
    <t>A.6.8</t>
  </si>
  <si>
    <t>A.6.9</t>
  </si>
  <si>
    <t>A.6.10</t>
  </si>
  <si>
    <t>A.6.11</t>
  </si>
  <si>
    <t>A.7.1</t>
  </si>
  <si>
    <t>A.7.2</t>
  </si>
  <si>
    <t>A.7.3</t>
  </si>
  <si>
    <t>A.7.4</t>
  </si>
  <si>
    <t>A.8.1</t>
  </si>
  <si>
    <t>A.8.2</t>
  </si>
  <si>
    <t>A.8.3</t>
  </si>
  <si>
    <t>A.8.4</t>
  </si>
  <si>
    <t>A.8.5</t>
  </si>
  <si>
    <t>A.8.6</t>
  </si>
  <si>
    <t>A.8.7</t>
  </si>
  <si>
    <t>A.8.8</t>
  </si>
  <si>
    <t>A.9.1</t>
  </si>
  <si>
    <t>A.9.2</t>
  </si>
  <si>
    <t>A.9.3</t>
  </si>
  <si>
    <t>A.10.1</t>
  </si>
  <si>
    <t>A.10.2</t>
  </si>
  <si>
    <t>A.10.3</t>
  </si>
  <si>
    <t>A.11.1</t>
  </si>
  <si>
    <t>A.11.2</t>
  </si>
  <si>
    <t>Type of agriculture</t>
  </si>
  <si>
    <t>Conventional farming</t>
  </si>
  <si>
    <t>Organic farming</t>
  </si>
  <si>
    <t>Cattle breed</t>
  </si>
  <si>
    <t>Cattle breed is Holstein</t>
  </si>
  <si>
    <t>Cattle breed is Siemmental</t>
  </si>
  <si>
    <t>Cattle breed is Montbéliarde</t>
  </si>
  <si>
    <t>Herd size</t>
  </si>
  <si>
    <t>Maintain the herd size</t>
  </si>
  <si>
    <t>10% increase of the herd size per year – Increased cow density</t>
  </si>
  <si>
    <t>10% decrease of the herd size per year</t>
  </si>
  <si>
    <t>10% increase of the herd size per year – Unchanged cow density</t>
  </si>
  <si>
    <t>25% decrease of the herd size</t>
  </si>
  <si>
    <t>Male management</t>
  </si>
  <si>
    <t>Bulls fattened up to 18 months</t>
  </si>
  <si>
    <t>Castrated males fattened up to 36 months (steer)</t>
  </si>
  <si>
    <t>Male calves sold at 8 days</t>
  </si>
  <si>
    <t>Cow housing system</t>
  </si>
  <si>
    <t>Cows are tied on straw bedding</t>
  </si>
  <si>
    <t>Housing of cows is cubicles with straw (shallow bedding)</t>
  </si>
  <si>
    <t>Housing of cows is cubicles with slatted floor</t>
  </si>
  <si>
    <t>Housing of cows is free-stall (deep bedding)</t>
  </si>
  <si>
    <t>Housing of cows is free-stall slatted floor</t>
  </si>
  <si>
    <t>Heifers, bulls and steers housing system</t>
  </si>
  <si>
    <t>Housing of heifer, bulls and steers is slatted floor</t>
  </si>
  <si>
    <t>Housing of heifer, bulls and steers is shallow bedding</t>
  </si>
  <si>
    <t>Housing of heifer, bulls and steers is deep bedding</t>
  </si>
  <si>
    <t>Feeding system for cows</t>
  </si>
  <si>
    <t>Cow feeding system: all year indoor, maize silage &amp; soybean meal supplement</t>
  </si>
  <si>
    <t>Cow feeding system: all year indoor, sorghum silage &amp; soybean meal supplement</t>
  </si>
  <si>
    <t>Cow feeding system: all year indoor, sorghum &amp; alfalfa silage</t>
  </si>
  <si>
    <t>Cow feeding system: all year indoor, maize silage, alfalfa silage &amp; soybean meal supplement</t>
  </si>
  <si>
    <t>Cow feeding system: 4 months grazing &amp; soybean meal supplement</t>
  </si>
  <si>
    <t>Cow feeding system: 4 months grazing &amp; rapeseed meal supplement</t>
  </si>
  <si>
    <t>Cow feeding system: 5 months grazing &amp; rapeseed meal supplement</t>
  </si>
  <si>
    <t>Cow feeding system: 7 months grazing &amp; rapeseed meal supplement</t>
  </si>
  <si>
    <t>Cow feeding system: 8 months grazing &amp; faba bean supplement</t>
  </si>
  <si>
    <t>Cow feeding system: all year indoor, hay &amp; rapeseed meal supplement</t>
  </si>
  <si>
    <t>Cow feeding system: 9 months grazing, without protein feed supplement</t>
  </si>
  <si>
    <t>Concentrate supply for lactating dairy cows</t>
  </si>
  <si>
    <t>No concentrate supply for lactating dairy cows</t>
  </si>
  <si>
    <t>+1000 kg / cow / year with soybean meal and cereals</t>
  </si>
  <si>
    <t>+500 kg / cow / year with soybean meal and cereals</t>
  </si>
  <si>
    <t>+500 kg / cow / year with faba bean and cereals</t>
  </si>
  <si>
    <t>Feeding system for heifers &amp; age at first calving</t>
  </si>
  <si>
    <t>Heifer feeding system: zero grazing / maize silage + soybean meal | Age at first calving: 24 months</t>
  </si>
  <si>
    <t>Heifer feeding system: 4 months grazing / 8 months maize silage + hay + soybean meal | Age at first calving: 24 months</t>
  </si>
  <si>
    <t>Heifer feeding system: 6 months grazing / 6 months maize silage + grass silage (or hay) + soybean meal | Age at first calving: 24 months</t>
  </si>
  <si>
    <t>Heifer feeding system: 6 months grazing / 6 months grass silage (or hay) + cereals + soybean meal | Age at first calving: 24 months</t>
  </si>
  <si>
    <t>Heifer feeding system: zero grazing / maize silage + soybean meal | Age at first calving: 29 months</t>
  </si>
  <si>
    <t>Heifer feeding system: 4 months grazing / 8 months maize silage + hay + soybean meal | Age at first calving: 29 months</t>
  </si>
  <si>
    <t>Heifer feeding system: 6 months grazing / 6 months maize silage + grass silage (or hay) + soybean meal | Age at first calving: 29 months</t>
  </si>
  <si>
    <t>Heifer feeding system: 6 months grazing / 6 months grass silage (or hay) + cereals + soybean meal | Age at first calving: 29 months</t>
  </si>
  <si>
    <t>Management of the risk of mastitis at the dry period</t>
  </si>
  <si>
    <t>Systematic antibiotic treatment of cows</t>
  </si>
  <si>
    <t>Selective antibiotic treatment of cows</t>
  </si>
  <si>
    <t>Preventive measures of hygiene of the housing conditions (no treatment of cows)</t>
  </si>
  <si>
    <t>Anti-parasitic management</t>
  </si>
  <si>
    <t>Systematic anti-parasitic treatment of heifers</t>
  </si>
  <si>
    <t>Selective/targeted treatment of heifers shedding high amounts of parasites</t>
  </si>
  <si>
    <t>Immunization against internal parasites by low exposure grazing of heifers (no treatment)</t>
  </si>
  <si>
    <t>Feeding system for calves</t>
  </si>
  <si>
    <t>Milk replacer is fed to calves</t>
  </si>
  <si>
    <t>Milk is fed to calves</t>
  </si>
  <si>
    <t>G.1.1ref</t>
  </si>
  <si>
    <t>G.1.2ref</t>
  </si>
  <si>
    <t>A.1.1ref</t>
  </si>
  <si>
    <t>A.1.2ref</t>
  </si>
  <si>
    <t>A.1.3ref</t>
  </si>
  <si>
    <t>A.2.1ref</t>
  </si>
  <si>
    <t>A.2.2ref</t>
  </si>
  <si>
    <t>A.2.3ref</t>
  </si>
  <si>
    <t>A.2.4ref</t>
  </si>
  <si>
    <t>A.2.5ref</t>
  </si>
  <si>
    <t>A.3.1ref</t>
  </si>
  <si>
    <t>A.3.2ref</t>
  </si>
  <si>
    <t>A.3.3ref</t>
  </si>
  <si>
    <t>A.4.1ref</t>
  </si>
  <si>
    <t>A.4.2ref</t>
  </si>
  <si>
    <t>A.4.3ref</t>
  </si>
  <si>
    <t>A.4.4ref</t>
  </si>
  <si>
    <t>A.4.5ref</t>
  </si>
  <si>
    <t>A.5.1ref</t>
  </si>
  <si>
    <t>A.5.2ref</t>
  </si>
  <si>
    <t>A.5.3ref</t>
  </si>
  <si>
    <t>A.6.1ref</t>
  </si>
  <si>
    <t>A.6.2ref</t>
  </si>
  <si>
    <t>A.6.3ref</t>
  </si>
  <si>
    <t>A.6.4ref</t>
  </si>
  <si>
    <t>A.6.5ref</t>
  </si>
  <si>
    <t>A.6.6ref</t>
  </si>
  <si>
    <t>A.6.7ref</t>
  </si>
  <si>
    <t>A.6.8ref</t>
  </si>
  <si>
    <t>A.6.9ref</t>
  </si>
  <si>
    <t>A.6.10ref</t>
  </si>
  <si>
    <t>A.6.11ref</t>
  </si>
  <si>
    <t>A.7.1ref</t>
  </si>
  <si>
    <t>A.7.2ref</t>
  </si>
  <si>
    <t>A.7.3ref</t>
  </si>
  <si>
    <t>A.7.4ref</t>
  </si>
  <si>
    <t>A.8.1ref</t>
  </si>
  <si>
    <t>A.8.2ref</t>
  </si>
  <si>
    <t>A.8.3ref</t>
  </si>
  <si>
    <t>A.8.4ref</t>
  </si>
  <si>
    <t>A.8.5ref</t>
  </si>
  <si>
    <t>A.8.6ref</t>
  </si>
  <si>
    <t>A.8.7ref</t>
  </si>
  <si>
    <t>A.8.8ref</t>
  </si>
  <si>
    <t>A.9.1ref</t>
  </si>
  <si>
    <t>A.9.2ref</t>
  </si>
  <si>
    <t>A.9.3ref</t>
  </si>
  <si>
    <t>A.10.1ref</t>
  </si>
  <si>
    <t>A.10.2ref</t>
  </si>
  <si>
    <t>A.10.3ref</t>
  </si>
  <si>
    <t>A.11.1ref</t>
  </si>
  <si>
    <t>A.11.2ref</t>
  </si>
  <si>
    <t>C.2.3ref</t>
  </si>
  <si>
    <t>C.5.3ref</t>
  </si>
  <si>
    <t>C.5.4ref</t>
  </si>
  <si>
    <t>C.8.1ref</t>
  </si>
  <si>
    <t>C.8.2ref</t>
  </si>
  <si>
    <t>C.11.2ref</t>
  </si>
  <si>
    <t>Other crops</t>
  </si>
  <si>
    <t>Permanent grassland</t>
  </si>
  <si>
    <t>Cow culling rate</t>
  </si>
  <si>
    <t>Heifer conception rate</t>
  </si>
  <si>
    <t>Cow calving rate</t>
  </si>
  <si>
    <t>Calf mortality</t>
  </si>
  <si>
    <t>Young cattle mortality</t>
  </si>
  <si>
    <t>Milk</t>
  </si>
  <si>
    <t>Soanne 2012</t>
  </si>
  <si>
    <t>Water demand</t>
  </si>
  <si>
    <t>Grazed grass</t>
  </si>
  <si>
    <t>Full reference</t>
  </si>
  <si>
    <t>+3500</t>
  </si>
  <si>
    <t>+1750</t>
  </si>
  <si>
    <t>Maize silage</t>
  </si>
  <si>
    <t>Grass silage</t>
  </si>
  <si>
    <t>Alfalfa silage</t>
  </si>
  <si>
    <t>Sorghum silage</t>
  </si>
  <si>
    <t>Hay</t>
  </si>
  <si>
    <t>Barley</t>
  </si>
  <si>
    <t>Faba bean</t>
  </si>
  <si>
    <t>Wheat</t>
  </si>
  <si>
    <t>SBD</t>
  </si>
  <si>
    <t xml:space="preserve">Milk replacer </t>
  </si>
  <si>
    <t>Feed straw</t>
  </si>
  <si>
    <t>Energy demand</t>
  </si>
  <si>
    <t/>
  </si>
  <si>
    <t>Various costs</t>
  </si>
  <si>
    <t>1st pillar</t>
  </si>
  <si>
    <t>2nd pillar</t>
  </si>
  <si>
    <t>milking</t>
  </si>
  <si>
    <t>feeding cows</t>
  </si>
  <si>
    <t>feeding other cattle</t>
  </si>
  <si>
    <t>manure management (cow)</t>
  </si>
  <si>
    <t>manure management (other cattle)</t>
  </si>
  <si>
    <t xml:space="preserve"> heath &amp; care (other cattle)</t>
  </si>
  <si>
    <t>heath &amp; care (cows)</t>
  </si>
  <si>
    <t>other activities (other cattle)</t>
  </si>
  <si>
    <t>other activities (cows)</t>
  </si>
  <si>
    <t>Description of the parameter</t>
  </si>
  <si>
    <t>id (_def)</t>
  </si>
  <si>
    <t>paramF3_def</t>
  </si>
  <si>
    <t>paramF4_def</t>
  </si>
  <si>
    <t>paramF5_def</t>
  </si>
  <si>
    <t>paramF7_def</t>
  </si>
  <si>
    <t>paramAn1_def</t>
  </si>
  <si>
    <t>paramAn2_def</t>
  </si>
  <si>
    <t>paramAn4_def</t>
  </si>
  <si>
    <t>paramAn5_def</t>
  </si>
  <si>
    <t>paramAn6_def</t>
  </si>
  <si>
    <t>paramAn7_def</t>
  </si>
  <si>
    <t>paramAn8_def</t>
  </si>
  <si>
    <t>paramAn9_def</t>
  </si>
  <si>
    <t>paramAn10_def</t>
  </si>
  <si>
    <t>paramAn11_def</t>
  </si>
  <si>
    <t>paramAn12_def</t>
  </si>
  <si>
    <t>paramAn13_def</t>
  </si>
  <si>
    <t>paramAn14_def</t>
  </si>
  <si>
    <t>paramAn15_def</t>
  </si>
  <si>
    <t>paramAn16_def</t>
  </si>
  <si>
    <t>paramAn17_def</t>
  </si>
  <si>
    <t>paramAn18_def</t>
  </si>
  <si>
    <t>paramAn19_def</t>
  </si>
  <si>
    <t>paramAn20_def</t>
  </si>
  <si>
    <t>paramAn21_def</t>
  </si>
  <si>
    <t>paramAn22_def</t>
  </si>
  <si>
    <t>paramAn23_def</t>
  </si>
  <si>
    <t>paramAn26_def</t>
  </si>
  <si>
    <t>paramAn27_def</t>
  </si>
  <si>
    <t>paramAn28_def</t>
  </si>
  <si>
    <t>paramAn29_def</t>
  </si>
  <si>
    <t>paramAn31_def</t>
  </si>
  <si>
    <t>paramCr1_def</t>
  </si>
  <si>
    <t>paramCr2_def</t>
  </si>
  <si>
    <t>paramCr3_def</t>
  </si>
  <si>
    <t>paramCr4_def</t>
  </si>
  <si>
    <t>paramCr7_def</t>
  </si>
  <si>
    <t>paramCr8_def</t>
  </si>
  <si>
    <t>paramCr9_def</t>
  </si>
  <si>
    <t>paramCr10_def</t>
  </si>
  <si>
    <t>paramCr11_def</t>
  </si>
  <si>
    <t>paramCr12_def</t>
  </si>
  <si>
    <t>paramCr13_def</t>
  </si>
  <si>
    <t>paramCr14_def</t>
  </si>
  <si>
    <t>paramCr15_def</t>
  </si>
  <si>
    <t>paramCr16_def</t>
  </si>
  <si>
    <t>paramCr17_def</t>
  </si>
  <si>
    <t>paramCr18_def</t>
  </si>
  <si>
    <t>paramCr19_def</t>
  </si>
  <si>
    <t>paramCr20_def</t>
  </si>
  <si>
    <t>paramCr21_def</t>
  </si>
  <si>
    <t>paramCr22_def</t>
  </si>
  <si>
    <t>paramCr23_def</t>
  </si>
  <si>
    <t>paramAn32_def</t>
  </si>
  <si>
    <t>paramAn33_def</t>
  </si>
  <si>
    <t>paramCr25_def</t>
  </si>
  <si>
    <t>paramCr26_def</t>
  </si>
  <si>
    <t>paramCr27_def</t>
  </si>
  <si>
    <t>paramCr28_def</t>
  </si>
  <si>
    <t>paramF10_def</t>
  </si>
  <si>
    <t>paramF11_def</t>
  </si>
  <si>
    <t>paramF12_def</t>
  </si>
  <si>
    <t>paramF13_def</t>
  </si>
  <si>
    <t>paramF14_def</t>
  </si>
  <si>
    <t>paramF15_def</t>
  </si>
  <si>
    <t>paramF16_def</t>
  </si>
  <si>
    <t>paramF17_def</t>
  </si>
  <si>
    <t>paramF18_def</t>
  </si>
  <si>
    <t>paramF19_def</t>
  </si>
  <si>
    <t>paramF20_def</t>
  </si>
  <si>
    <t>paramF21_def</t>
  </si>
  <si>
    <t>paramF22_def</t>
  </si>
  <si>
    <t>paramAn34_def</t>
  </si>
  <si>
    <t>paramAn35_def</t>
  </si>
  <si>
    <t>paramAn36_def</t>
  </si>
  <si>
    <t>paramF23_def</t>
  </si>
  <si>
    <t>paramF24_def</t>
  </si>
  <si>
    <t>paramF25_def</t>
  </si>
  <si>
    <t>paramF26_def</t>
  </si>
  <si>
    <t>paramF27_def</t>
  </si>
  <si>
    <t>paramF28_def</t>
  </si>
  <si>
    <t>paramF29_def</t>
  </si>
  <si>
    <t>paramF31_def</t>
  </si>
  <si>
    <t>paramF32_def</t>
  </si>
  <si>
    <t>paramF33_def</t>
  </si>
  <si>
    <t>paramF47_def</t>
  </si>
  <si>
    <t>paramF48_def</t>
  </si>
  <si>
    <t>id (_min)</t>
  </si>
  <si>
    <t>id (_max)</t>
  </si>
  <si>
    <t>rapeseed</t>
  </si>
  <si>
    <t>pea</t>
  </si>
  <si>
    <t>faba bean</t>
  </si>
  <si>
    <t>maize</t>
  </si>
  <si>
    <t>alfalfa</t>
  </si>
  <si>
    <t>sorghum</t>
  </si>
  <si>
    <t>Manure</t>
  </si>
  <si>
    <t>Price</t>
  </si>
  <si>
    <t>sugar beet (kg N)</t>
  </si>
  <si>
    <t>potato (kg N)</t>
  </si>
  <si>
    <t>grassland</t>
  </si>
  <si>
    <t>Slurry</t>
  </si>
  <si>
    <t>Emission factor</t>
  </si>
  <si>
    <t xml:space="preserve"> due to increase in herd size</t>
  </si>
  <si>
    <t xml:space="preserve"> of heifer and fattening cattle housing system - slatted floor</t>
  </si>
  <si>
    <t xml:space="preserve"> of heifer and fattening cattle housing system - bedding</t>
  </si>
  <si>
    <t>Other</t>
  </si>
  <si>
    <t>Workload</t>
  </si>
  <si>
    <t>Keq</t>
  </si>
  <si>
    <t>French farm</t>
  </si>
  <si>
    <t>manure during spreading</t>
  </si>
  <si>
    <t>slurry during spreading</t>
  </si>
  <si>
    <t>mineral fertilizer during spreading</t>
  </si>
  <si>
    <t>manure and slurry</t>
  </si>
  <si>
    <t xml:space="preserve">Attenuation of volatilization </t>
  </si>
  <si>
    <t>Reference</t>
  </si>
  <si>
    <t>French Ministry of Agriculture, 2019. FADN - Gross operating surplus of Dairy farms in France [WWW Document]. Agreste Chiffres et Données. URL https://agreste.agriculture.gouv.fr/agreste-saiku/?plugin=true&amp;query=query/open/RICA_METRO#query/open/RICA_METRO</t>
  </si>
  <si>
    <t>French Ministry of Agriculture, 2019</t>
  </si>
  <si>
    <t>Cole et al., 2015</t>
  </si>
  <si>
    <t>Cole et al., 2020</t>
  </si>
  <si>
    <t>Geiger et al. 2010</t>
  </si>
  <si>
    <t>Haaland et al.  2011</t>
  </si>
  <si>
    <t>Motta et al., 2018</t>
  </si>
  <si>
    <t>Veres et al. 2013</t>
  </si>
  <si>
    <t>expert UAK</t>
  </si>
  <si>
    <t>UAK calculation</t>
  </si>
  <si>
    <t>ESA calculation</t>
  </si>
  <si>
    <t>Sosin-Bzducha, 2016</t>
  </si>
  <si>
    <t>expert ESA</t>
  </si>
  <si>
    <t>expert Oniris</t>
  </si>
  <si>
    <t>Sawa, 2004</t>
  </si>
  <si>
    <t>Sawa and Bogucki, 2011</t>
  </si>
  <si>
    <t>+900</t>
  </si>
  <si>
    <t>+450</t>
  </si>
  <si>
    <t>expert UAK/Oniris</t>
  </si>
  <si>
    <t>Bewley et al., 2001</t>
  </si>
  <si>
    <t>de Vries et al., 2015</t>
  </si>
  <si>
    <t>Coignard et al., 2013</t>
  </si>
  <si>
    <t>Regula et al., 2004</t>
  </si>
  <si>
    <t>Fourichon et al., 2001</t>
  </si>
  <si>
    <t>Washburn et al., 2002</t>
  </si>
  <si>
    <t>Hawkins and Barkes, 2014</t>
  </si>
  <si>
    <t>Frey et al., 2018</t>
  </si>
  <si>
    <t>Vance et al., 2012</t>
  </si>
  <si>
    <t>GIE Elevage des pays de la Loire, 2013</t>
  </si>
  <si>
    <t>Expert UAK</t>
  </si>
  <si>
    <t>Expert ESA</t>
  </si>
  <si>
    <t>Expert Oniris</t>
  </si>
  <si>
    <t>Expert UAK/Oniris</t>
  </si>
  <si>
    <t>PFCB, 2019</t>
  </si>
  <si>
    <t xml:space="preserve">Holland and Reynolds, 2003; Wezel et al., 2014
</t>
  </si>
  <si>
    <t xml:space="preserve">Rivers et al., 2018; Wezel et al., 2014
</t>
  </si>
  <si>
    <t>Prasifka et al., 2006; Schmidt et al., 2007</t>
  </si>
  <si>
    <t xml:space="preserve">Thorbek and Bilde, 2004
</t>
  </si>
  <si>
    <t>Koh and Holland, 2015</t>
  </si>
  <si>
    <t>Zhou et al., 2013</t>
  </si>
  <si>
    <t>Letourneau et al., 2011; Wezel et al., 2014</t>
  </si>
  <si>
    <t>Magagnoli et al., 2018</t>
  </si>
  <si>
    <t>Bertrand et al., 2015</t>
  </si>
  <si>
    <t>Le Feon et al., 2010</t>
  </si>
  <si>
    <t>Schmidt et al.,  2003</t>
  </si>
  <si>
    <t>Lye et al., 2009; Nicholls and Altieri 2013; Pereira et al., 2015</t>
  </si>
  <si>
    <t>Le Feon et al., 2010; Varah et al., 2020</t>
  </si>
  <si>
    <t>Jose, 2009</t>
  </si>
  <si>
    <t>Tuell and Isaacs, 2010</t>
  </si>
  <si>
    <t xml:space="preserve">Magagnoli et al., 2018; Tillman et al., 2004
</t>
  </si>
  <si>
    <t xml:space="preserve">Magagnoli et al., 2018; Johnson et al., 2004; Navarro-Miró et al., 2017
</t>
  </si>
  <si>
    <t>Bianchi et al., 2006;  Burgio et al., 2015; Pimental, 1991</t>
  </si>
  <si>
    <t>Altieri, 1999; González-Chang et al., 2019; Gurr et al., 2004; Holland et al., 2016; Landis et al., 2000; Pywell et al., 2015; Tscharntke et al., 2005;  Zehnder et al., 2007</t>
  </si>
  <si>
    <t>Altieri, 1999;  González-Chang et al., 2019; Gurr et al., 2004; Holland et al., 2016; Landis et al., 2000; Lu et al., 2014; Pywell et al.,  2015; Tscharntke et al., 2005;  Zehnder et al., 2007</t>
  </si>
  <si>
    <t>Bertrand et al., 2015; Pelosi et al., 2014</t>
  </si>
  <si>
    <t>Shuler et al., 2005; Ullmann et al., 2020, 2016</t>
  </si>
  <si>
    <t>McArt et al., 2017; Park et al., 2015, Sgolastra et al., 2018</t>
  </si>
  <si>
    <t>Altieri et al. 2015; Motta et al., 2018</t>
  </si>
  <si>
    <t>Altieri et al. 2015</t>
  </si>
  <si>
    <t>Altieri et al. 2015; Pywell et al., 2011</t>
  </si>
  <si>
    <t>Brittain et al., 2010c, 2010a; Park et al., 2015; Rundlof et al., 2015</t>
  </si>
  <si>
    <t>Brittain et al., 2010b; D'Urso et al., 2017; Rundlof et al., 2008</t>
  </si>
  <si>
    <t>Rundlof et al., 2008; Woodcock et al., 2014</t>
  </si>
  <si>
    <t>Nicholls and Altieri, 2013</t>
  </si>
  <si>
    <t>Cole et al., 2020; Hass et al., 2018</t>
  </si>
  <si>
    <t>Balzan et al., 2014; Cole et al., 2020; Ganser et al., 2018; Korpela et al., 2013; Nicholls and Altieri 2013; Pywell et al., 2006; Scheper et al., 2013</t>
  </si>
  <si>
    <t>Cole et al., 2020; Garratt et al., 2017; Morandin et al., 2013; Nicholls and Altieri 2013; Pywell et al., 2006</t>
  </si>
  <si>
    <t>Cole et al., 2020, 2015; Nicholls and Altieri 2013; Pywell et al., 2006</t>
  </si>
  <si>
    <t>Cole et al., 2020; Varah et al., 2020, 2013</t>
  </si>
  <si>
    <t>Balandraud et al., 2018</t>
  </si>
  <si>
    <t>Simensen et al., 2010</t>
  </si>
  <si>
    <t>Borkowska et al., 2013; Vance et al., 2012</t>
  </si>
  <si>
    <t>Seegers et al., 2003</t>
  </si>
  <si>
    <t>de Vries et al., 2015; Seo et al., 2007</t>
  </si>
  <si>
    <t>Coignard, et al., 2013</t>
  </si>
  <si>
    <t>Dollé et al. 2009</t>
  </si>
  <si>
    <t>French Ministry of Agriculture, 2020</t>
  </si>
  <si>
    <t>Altieri, 1999</t>
  </si>
  <si>
    <t>Altieri et al., 2015</t>
  </si>
  <si>
    <t>Balzan et al., 2014</t>
  </si>
  <si>
    <t>Bertrand, M., Barot, S., Blouin, M., Whalen, J., de Oliveira, T., Roger-Estrade, J., 2015. Earthworm services for cropping systems. A review. Agron. Sustain. Dev. 35, 553–567. https://doi.org/10.1007/s13593-014-0269-7</t>
  </si>
  <si>
    <t>Bianchi et al., 2006</t>
  </si>
  <si>
    <t>Borkowska et al., 2013</t>
  </si>
  <si>
    <t>Brittain et al., 2010a</t>
  </si>
  <si>
    <t>Brittain et al., 2010b</t>
  </si>
  <si>
    <t>Brittain et al., 2010c</t>
  </si>
  <si>
    <t>Burgio, 2007</t>
  </si>
  <si>
    <t>Burgio et al., 2015</t>
  </si>
  <si>
    <t>Cavaliere et al., 2019</t>
  </si>
  <si>
    <t>Couvreur et al., 2018</t>
  </si>
  <si>
    <t>Dollé et al., 2009</t>
  </si>
  <si>
    <t>D’Urso et al., 2017</t>
  </si>
  <si>
    <t>D’Urso, V., Mazzeo, G., Vaccalluzzo, V., Sabella, G., Bucchieri, F., Viscuso, R., Vitale, D.G.M., 2017. Observations on midgut of Apis mellifera workers (Hymenoptera: Apoidea) under controlled acute exposures to a Bacillus thuringiensis-based biopesticide. Apidologie 48, 51–62. https://doi.org/10.1007/s13592-016-0448-4</t>
  </si>
  <si>
    <t>FAO, 2020</t>
  </si>
  <si>
    <t>FAO, 2020. Towards sustainable crop pollination services: Measures at field, farm and landscape scales. FAO, Rome, Italy. https://doi.org/10.4060/ca8965en</t>
  </si>
  <si>
    <t>Fourichon, C., Seegers, H., Beaudeau, F., Verfaille, L., Bareille, N., 2001. Health-control costs in dairy farming systems in western France. Livest. Prod. Sci. 68, 141–156. https://doi.org/10.1016/S0301-6226(00)00248-7</t>
  </si>
  <si>
    <t>Ganser et al., 2018</t>
  </si>
  <si>
    <t>Garratt et al., 2017</t>
  </si>
  <si>
    <t>Giglio et al., 2019</t>
  </si>
  <si>
    <t>González-Chang et al., 2019</t>
  </si>
  <si>
    <t>Gurr et al., 2004</t>
  </si>
  <si>
    <t>Hass et al., 2018</t>
  </si>
  <si>
    <t>Holland et al., 2016</t>
  </si>
  <si>
    <t>Holland and Reynolds, 2003</t>
  </si>
  <si>
    <t>Holland, J.M., Reynolds, C.J.M., 2003. The impact of soil cultivation on arthropod (Coleoptera and Araneae) emergence on arable land. Pedobiologia 47, 181–191. https://doi.org/10.1078/0031-4056-00181</t>
  </si>
  <si>
    <t>Huusela-Veistola, 1996</t>
  </si>
  <si>
    <t>Jarrige, 1989</t>
  </si>
  <si>
    <t>INRA, 2008</t>
  </si>
  <si>
    <t>Johnson et al., 2004</t>
  </si>
  <si>
    <t>Korpela et al., 2013</t>
  </si>
  <si>
    <t>Landis et al., 2000</t>
  </si>
  <si>
    <t>Le Féon et al., 2010</t>
  </si>
  <si>
    <t>Letourneau et al., 2011</t>
  </si>
  <si>
    <t>Lu et al., 2014</t>
  </si>
  <si>
    <t>Lye et al., 2009</t>
  </si>
  <si>
    <t>McArt et al., 2017</t>
  </si>
  <si>
    <t>Morandin and Kremen, 2013</t>
  </si>
  <si>
    <t>Motta, E.V.S., Raymann, K., Moran, N.A., 2018. Glyphosate perturbs the gut microbiota of honey bees. PNAS 115, 10305–10310. https://doi.org/10.1073/pnas.1803880115</t>
  </si>
  <si>
    <t>Navarro-Miró et al., 2017</t>
  </si>
  <si>
    <t>Nicholls, C.I., Altieri, M.A., 2013. Plant biodiversity enhances bees and other insect pollinators in agroecosystems. A review. Agron. Sustain. Dev. 33, 257–274. https://doi.org/10.1007/s13593-012-0092-y</t>
  </si>
  <si>
    <t>Park et al., 2015</t>
  </si>
  <si>
    <t>Peigné et al., 2009</t>
  </si>
  <si>
    <t>Pekár, 2012</t>
  </si>
  <si>
    <t>Pelosi et al., 2014</t>
  </si>
  <si>
    <t>Pelosi, C., Barot, S., Capowiez, Y., Hedde, M., Vandenbulcke, F., 2014. Pesticides and earthworms. A review. Agron. Sustain. Dev. 34, 199–228. https://doi.org/10.1007/s13593-013-0151-z</t>
  </si>
  <si>
    <t>Pereira et al., 2015</t>
  </si>
  <si>
    <t>PFCB, 2019. The results of productive value of dairy cows recorded in Poland in 2018 (in Polish). Polish Federation of Cattle Breeders and Dairy Farmers in Warsaw, Warsaw, Poland</t>
  </si>
  <si>
    <t>Pimentel, 1991</t>
  </si>
  <si>
    <t>Prasifka et al., 2006</t>
  </si>
  <si>
    <t>Pywell et al., 2015</t>
  </si>
  <si>
    <t>Pywell et al., 2011</t>
  </si>
  <si>
    <t>Pywell et al., 2006</t>
  </si>
  <si>
    <t>Rivers et al., 2018</t>
  </si>
  <si>
    <t>Rundlöf et al., 2015</t>
  </si>
  <si>
    <t>Rundlöf, M., Andersson, G.K.S., Bommarco, R., Fries, I., Hederström, V., Herbertsson, L., Jonsson, O., Klatt, B.K., Pedersen, T.R., Yourstone, J., Smith, H.G., 2015. Seed coating with a neonicotinoid insecticide negatively affects wild bees. Nature 521, 77–80. https://doi.org/10.1038/nature14420</t>
  </si>
  <si>
    <t>Rundlöf et al., 2008</t>
  </si>
  <si>
    <t>Scheper et al., 2013</t>
  </si>
  <si>
    <t>Schmidt et al., 2007</t>
  </si>
  <si>
    <t>Schmidt et al., 2003</t>
  </si>
  <si>
    <t>Seegers, H., Fourichon, C., Beaudeau, F., 2003. Production effects related to mastitis and mastitis economics in dairy cattle herds. Vet. Res. 34, 475–491. https://doi.org/10.1051/vetres:2003027</t>
  </si>
  <si>
    <t>Seo et al., 2007</t>
  </si>
  <si>
    <t>Sgolastra et al., 2018</t>
  </si>
  <si>
    <t>Shuler et al., 2005</t>
  </si>
  <si>
    <t>Soane et al., 2012</t>
  </si>
  <si>
    <t>Sotherton et al., 1987</t>
  </si>
  <si>
    <t>Thorbek and Bilde, 2004</t>
  </si>
  <si>
    <t>Tillman et al., 2004</t>
  </si>
  <si>
    <t>Tscharntke et al., 2005</t>
  </si>
  <si>
    <t>Ullmann et al., 2016</t>
  </si>
  <si>
    <t>Varah et al., 2020</t>
  </si>
  <si>
    <t>Varah et al., 2013</t>
  </si>
  <si>
    <t>Veres et al., 2020</t>
  </si>
  <si>
    <t>Wezel et al., 2014</t>
  </si>
  <si>
    <t>Wezel, A., Casagrande, M., Celette, F., Vian, J.-F., Ferrer, A., Peigné, J., 2014. Agroecological practices for sustainable agriculture. A review. Agron. Sustain. Dev. 34, 1–20. https://doi.org/10.1007/s13593-013-0180-7</t>
  </si>
  <si>
    <t>Woodcock et al., 2014</t>
  </si>
  <si>
    <t>Zehnder et al., 2007</t>
  </si>
  <si>
    <t>Giglio et al., 2017</t>
  </si>
  <si>
    <t xml:space="preserve">Geiger et al., 2010; Huusela-Veistola, 1996; Sotherton et al., 1987
</t>
  </si>
  <si>
    <t>Cavaliere et al., 2019; Geiger et al., 2010; Giglio et al., 2019; Huusela-Veistola, 1996</t>
  </si>
  <si>
    <t>Burgio et al., 2015; Geiger et al., 2010; Giglio et al., 2017; Huusela-Veistola, 1996; Pekár, 2012; Veres et al., 2020</t>
  </si>
  <si>
    <t>Carof et al., 2007</t>
  </si>
  <si>
    <t>Carof, M., de Tourdonnet, S., Saulas, P., Le Floch, D., Roger-Estrade, J., 2007. Undersowing wheat with different living mulches in a no-till system. I. Yield analysis. Agron. Sustain. Dev. 27, 347–356. https://doi.org/10.1051/agro:2007016</t>
  </si>
  <si>
    <t>Tosti et al., 2016</t>
  </si>
  <si>
    <t>Chambre d’agriculture des Pays de la Loire, 2019</t>
  </si>
  <si>
    <t>French Ministry of Agriculture, 2014</t>
  </si>
  <si>
    <t>expert Institut Agro</t>
  </si>
  <si>
    <t>Koch and Salou, 2015</t>
  </si>
  <si>
    <t>Category of practice</t>
  </si>
  <si>
    <t>Practice</t>
  </si>
  <si>
    <t>Code</t>
  </si>
  <si>
    <t>UAK calculation with Inration</t>
  </si>
  <si>
    <t xml:space="preserve">Cropping system  </t>
  </si>
  <si>
    <t>maize - wheat</t>
  </si>
  <si>
    <t>rapeseed - wheat - maize - wheat</t>
  </si>
  <si>
    <t>maize - wheat - maize - barley</t>
  </si>
  <si>
    <t>alfalfa (3 years) - maize - wheat</t>
  </si>
  <si>
    <t>faba bean - wheat - rapeseed - maize</t>
  </si>
  <si>
    <t>grassland (3 years) - maize - wheat</t>
  </si>
  <si>
    <t>grassland (3 years) - maize - wheat - barley</t>
  </si>
  <si>
    <t>faba bean - wheat - maize - alfalfa (3 years) - barley - maize</t>
  </si>
  <si>
    <t>grassland (3 years) - maize - wheat - faba bean - rapeseed</t>
  </si>
  <si>
    <t xml:space="preserve">Bouthier et al., 2014; Le Guillou et al., 2018 ; </t>
  </si>
  <si>
    <t>McArt et al., 2017; Park et al., 2015; Sgolastra et al., 2018</t>
  </si>
  <si>
    <t>Le Guillou et al., 2018</t>
  </si>
  <si>
    <t>van Capelle et al., 2012 ; Henneron et al., 2015</t>
  </si>
  <si>
    <t>Briones and Schmit, 2017 ; Peigné et al., 2009</t>
  </si>
  <si>
    <r>
      <rPr>
        <sz val="11"/>
        <color theme="1"/>
        <rFont val="Calibri"/>
        <family val="2"/>
        <scheme val="minor"/>
      </rPr>
      <t xml:space="preserve">Bertrand et al., 2015;  Briones and schmidt, 2017; Pelosi et al., 2014; </t>
    </r>
  </si>
  <si>
    <t>Hoeffner et al., 2020 (submited) ; Postma-Blaauw et al., 2010</t>
  </si>
  <si>
    <t xml:space="preserve">Crittenden et al., 200x (?); Bertrand et al., 2015 ; </t>
  </si>
  <si>
    <t>DuPont et al., 2009</t>
  </si>
  <si>
    <t>Cluzeau et al., 2012</t>
  </si>
  <si>
    <t>Bouthier et al., 2014</t>
  </si>
  <si>
    <t>Briones and Schmidt, 2017</t>
  </si>
  <si>
    <t>Crittenden et al., 2015</t>
  </si>
  <si>
    <t>Henneron et al., 2015</t>
  </si>
  <si>
    <t>Hoeffner et al., Submitted</t>
  </si>
  <si>
    <t>Le Guillou et al., 2019</t>
  </si>
  <si>
    <t>Pérès et al., 2011</t>
  </si>
  <si>
    <t>Pérès et al., 1998</t>
  </si>
  <si>
    <t>Perego et al., 2019</t>
  </si>
  <si>
    <t>Postma-Blaauw et al., 2010</t>
  </si>
  <si>
    <t>van Capelle et al., 2012</t>
  </si>
  <si>
    <t>Henneron, L., Bernard, L., Hedde, M., Pelosi, C., Villenave, C., Chenu, C., Bertrand, M., Girardin, C., Blanchart, E., 2015. Fourteen years of evidence for positive effects of conservation agriculture and organic farming on soil life. Agron. Sustain. Dev. 35, 169–181. https://doi.org/10.1007/s13593-014-0215-8</t>
  </si>
  <si>
    <t>Pérès, G., Vandenbulcke, F., Guernion, M., Hedde, M., Beguiristain, T., Douay, F., Houot, S., Piron, D., Richard, A., Bispo, A., Grand, C., Galsomies, L., Cluzeau, D., 2011. Earthworm indicators as tools for soil monitoring, characterization and risk assessment. An example from the national Bioindicator programme (France). Pedobiologia, 9th International Symposium on Earthworm EcologyXalapa, Veracruz, Mexico, 5th – 10th September 2010 54, S77–S87. https://doi.org/10.1016/j.pedobi.2011.09.015</t>
  </si>
  <si>
    <t>Le Guillou, C., Prévost‐Bouré, N.C., Karimi, B., Akkal‐Corfini, N., Dequiedt, S., Nowak, V., Terrat, S., Menasseri‐Aubry, S., Viaud, V., Maron, P.-A., Ranjard, L., 2019. Tillage intensity and pasture in rotation effectively shape soil microbial communities at a landscape scale. MicrobiologyOpen 8, e00676. https://doi.org/10.1002/mbo3.676</t>
  </si>
  <si>
    <t>Postma-Blaauw, M.B., Goede, R.G.M. de, Bloem, J., Faber, J.H., Brussaard, L., 2010. Soil biota community structure and abundance under agricultural intensification and extensification. Ecology 91, 460–473. https://doi.org/10.1890/09-0666.1</t>
  </si>
  <si>
    <t>Minimum value</t>
  </si>
  <si>
    <t>Value in the French Farm</t>
  </si>
  <si>
    <t>Maximum value</t>
  </si>
  <si>
    <t>maize silage</t>
  </si>
  <si>
    <t>alfalfa silage</t>
  </si>
  <si>
    <t>sorghum silage</t>
  </si>
  <si>
    <t>Farm configuration</t>
  </si>
  <si>
    <t>def_fr</t>
  </si>
  <si>
    <t>Temporary grassland</t>
  </si>
  <si>
    <r>
      <t xml:space="preserve">Bewley et al., 2001; </t>
    </r>
    <r>
      <rPr>
        <sz val="11"/>
        <color rgb="FF00B050"/>
        <rFont val="Calibri"/>
        <family val="2"/>
        <scheme val="minor"/>
      </rPr>
      <t>Huzzey et al., 2006</t>
    </r>
  </si>
  <si>
    <t>Huzzey et al., 2006</t>
  </si>
  <si>
    <t>Merlin et al., 2016</t>
  </si>
  <si>
    <t>Coignard et al., 2013; Regula et al., 2004</t>
  </si>
  <si>
    <t>Regula et al., 2004; Simensen et al., 2010; Valde et al., 1997</t>
  </si>
  <si>
    <t>Valde et al., 1997</t>
  </si>
  <si>
    <t xml:space="preserve"> Sawa and Bogucki, 2011; Simensen et al., 2010; Valde et al., 1997</t>
  </si>
  <si>
    <r>
      <t xml:space="preserve"> Sawa and Bogucki, 2011;</t>
    </r>
    <r>
      <rPr>
        <sz val="11"/>
        <color rgb="FF00B050"/>
        <rFont val="Calibri"/>
        <family val="2"/>
        <scheme val="minor"/>
      </rPr>
      <t xml:space="preserve"> Simensen et al., 2010; Valde et al., 1997</t>
    </r>
  </si>
  <si>
    <t>de Vries et al., 2015; Washburn et al., 2002</t>
  </si>
  <si>
    <t>Frey et al., 2018; Sawa and Bogucki, 2011; Washburn et al., 2002</t>
  </si>
  <si>
    <t>+0.34</t>
  </si>
  <si>
    <t>+0.17</t>
  </si>
  <si>
    <t>Altieri, M.A., 1999. The ecological role of biodiversity in agroecosystems, in: Paoletti, M.G. (Ed.), Invertebrate biodiversity as bioindicators of sustainable landscapes. Elsevier, Amsterdam, pp. 19–31. https://doi.org/10.1016/B978-0-444-50019-9.50005-4</t>
  </si>
  <si>
    <t>Researcher from Ecole Supérieure d’Agricultures, Angers, France</t>
  </si>
  <si>
    <t>Researcher from Oniris, Nantes, France</t>
  </si>
  <si>
    <t>Researcher from University of Agriculture in Krakow, Krakow, Poland</t>
  </si>
  <si>
    <t>Researchers from University of Agriculture in Krakow, Krakow, Poland and from Oniris, Nantes, France</t>
  </si>
  <si>
    <t>Giglio, A., Cavaliere, F., Giulianini, P.G., Kurtz, J., Vommaro, M.L., Brandmayr, P., 2019. Continuous agrochemical treatments in agroecosystems can modify the effects of pendimethalin-based herbicide exposure on immunocompetence of a beneficial ground beetle. Diversity 11, 241. https://doi.org/10.3390/d11120241</t>
  </si>
  <si>
    <t>Huusela-Veistola, E., 1996. Effects of pesticide use and cultivation techniques on ground beetles (Col., Carabidae) in cereal fields. Annales Zoologici Fennici 33, 197–205</t>
  </si>
  <si>
    <t>Altieri, M.A., Nicholls, C.I., Gillespie, M., Waterhouse, B., Wratten, S., Gbèhounou, G., Gemmill-Herren, B., 2015. Crops, weeds and pollinators: Understanding ecological interactions for better management. FAO, Rome, Italy</t>
  </si>
  <si>
    <t>Borkowska, D., Janus, E., Gajewska, A., 2013. Occurrence of mastitis in Polish Holstein-Friesian Black-and-White cows of different age and milk production capacity and its effect on the cytological quality of milk and the course of lactation. Acta Scientiarum Polonorum. Zootechnica 12</t>
  </si>
  <si>
    <t>Bouthier, A., Pelosi, C., Villenave, C., Peres, G., Hedde, M., Ranjard, L., Vian, J.F., Peigne, J., Cortet, J., Bispo, A., Piron, D., 2014. Impact du travail du sol sur son fonctionnement biologique, in: Faut-Il Travailler Le Sol ?, Savoir Faire. Quae, Paris, France, p. 192</t>
  </si>
  <si>
    <t>Burgio, G., 2007. The role of ecological compensation areas in conservation biological control (phd). Wageningen University, Wageningen, Netherlands</t>
  </si>
  <si>
    <t>Chambre d’agriculture des Pays de la Loire, 2019. Itinéraires marges 2018/2019 - Edition Sarthe. Le Mans, France</t>
  </si>
  <si>
    <t>Couvreur, S., Hebrard, V., Defois, J., Potier, G., Piva, G., Cortés, C., Baccar, R., 2018. Rami fourrager(C): A serious game for teaching engineers the basics of forage systems. Fourrages 61–71</t>
  </si>
  <si>
    <t>Dollé, J.-B., Delattre, B., Charlery, J., Souday, E., 2009. Les consommations d’énergie en bâtiment d’élevage laitier - Repères de consommations et pistes d’économies. IDELE, Paris, France</t>
  </si>
  <si>
    <t>French Ministry of Agriculture, 2020. Les mesures agro-environnementales et climatique - MAEC. Paris, France</t>
  </si>
  <si>
    <t>French Ministry of Agriculture, 2014. Enquête pratiques culturales. Agreste, Paris, France</t>
  </si>
  <si>
    <t>GIE Elevage des pays de la Loire, 2013. Référentiel des prix des bâtiments pour les vaches laitières : Pays de la Loire. Angers, France</t>
  </si>
  <si>
    <t>Gurr, G., Wratten, S.D., Altieri, M.A. (Eds.), 2004. Ecological engineering for pest management: advances in habitat manipulation for arthropods. CSIRO Pub, Collingwood, Australia</t>
  </si>
  <si>
    <t>Hawkins, B., Barkes, B., 2014. Handling Milking Centre Washwater. (No. FACTSHEET 14-047AGDEX 720/410). Ministry of Agriculture, Food and Rural Affairs, Ontario, Canada</t>
  </si>
  <si>
    <t>Jarrige, R., 1989. Ruminant nutrition: Recommended allowances and feed tables. John Libbey Eurotext, Paris, France</t>
  </si>
  <si>
    <t>INRA, 2008. INRAtion-PrevAlim. INRAtion-PrevAlim, Dijon, France</t>
  </si>
  <si>
    <t>Koch, P., Salou, T., 2015. AGRIBALYSE®: Methodological report–Version 1.2. ADEME, Angers, France</t>
  </si>
  <si>
    <t>Navarro-Miró, D., Caballero-López, B., Blanco-Moreno, J.M., Pérez, A., Depalo, L., Masetti, A., Burgio, G., Canali, S., Sans i Serra, X., 2017. Agro-ecological service crops with roller crimper termination enhance ground-dwelling predator communities and pest regulation. Presented at the 19th Organic World Congress, SOFAR; NCOF; TIPI, New Dehli, India</t>
  </si>
  <si>
    <t>Sawa, A., 2004. Warunki utrzymania i doju krow oraz ich wplyw na liczbe komorek somatycznych w mleku. Medycyna Weterynaryjna 04, 424–427</t>
  </si>
  <si>
    <t>Sawa, A., Bogucki, M., 2011. Effect of housing system and milk yield on cow fertility. Archiv Tierzucht 54, 249–256</t>
  </si>
  <si>
    <t>Sosin-Bzducha, E., 2016. Porównanie zdolności opasowej i wskaźników wartości rzeźnej buhajków rasy polskiej czerwono-białej i simentalskiej. Roczniki Naukowe Zootechniki 43</t>
  </si>
  <si>
    <t>Bewley, J., Palmer, R.W., Jackson-Smith, D.B., 2001. A comparison of free-stall barns used by modernized Wisconsin dairies. J. Dairy Sci. 84, 528–541. https://doi.org/10.3168/jds.S0022-0302(01)74504-3</t>
  </si>
  <si>
    <t>Briones, M.J.I., Schmidt, O., 2017. Conventional tillage decreases the abundance and biomass of earthworms and alters their community structure in a global meta-analysis. Global Change Biol. 23, 4396–4419. https://doi.org/10.1111/gcb.13744</t>
  </si>
  <si>
    <t>Brittain, C., Bommarco, R., Vighi, M., Barmaz, S., Settele, J., Potts, S.G., 2010a. The impact of an insecticide on insect flower visitation and pollination in an agricultural landscape. Agr. Forest Entomol. 12, 256–266. https://doi.org/10.1111/j.1461-9563.2010.00485.x</t>
  </si>
  <si>
    <t>Brittain, C., Bommarco, R., Vighi, M., Settele, J., Potts, S.G., 2010b. Organic farming in isolated landscapes does not benefit flower-visiting insects and pollination. Biol. Conserv. 143, 1860–1867. https://doi.org/10.1016/j.biocon.2010.04.029</t>
  </si>
  <si>
    <t>Brittain, C., Vighi, Marco, Bommarco, Ricardo, Settele, Josef, Potts, Simon G., 2010c. Impacts of a pesticide on pollinator species richness at different spatial scales. Basic Appl. Ecol. 11, 106–115. https://doi.org/10.1016/j.baae.2009.11.007</t>
  </si>
  <si>
    <t>Cavaliere, F., Brandmayr, P., Giglio, A., 2019. DNA damage in haemocytes of Harpalus (Pseudophonus) rufipes (De Geer, 1774) (Coleoptera, Carabidae) as an indicator of sublethal effects of exposure to herbicides. Ecol. Indic. 98, 88–91. https://doi.org/10.1016/j.ecolind.2018.10.055</t>
  </si>
  <si>
    <t>Coignard, M., Guatteo, R., Veissier, I., de Boyer des Roches, A., Mounier, L., Lehébel, A., Bareille, N., 2013. Description and factors of variation of the overall health score in French dairy cattle herds using the Welfare Quality® assessment protocol. Prev. Vet. Med. 112, 296–308. https://doi.org/10.1016/j.prevetmed.2013.07.018</t>
  </si>
  <si>
    <t>Cole, L.J., Brocklehurst, S., Robertson, D., Harrison, W., McCracken, D.I., 2015. Riparian buffer strips: Their role in the conservation of insect pollinators in intensive grassland systems. Agric. Ecosyst. Environ. 211, 207–220. https://doi.org/10.1016/j.agee.2015.06.012</t>
  </si>
  <si>
    <t>Bianchi, F. j. j. a, Booij, C. j. h, Tscharntke, T., 2006. Sustainable pest regulation in agricultural landscapes: A review on landscape composition, biodiversity and natural pest control. Proc. Royal Soc. B. 273, 1715–1727. https://doi.org/10.1098/rspb.2006.3530</t>
  </si>
  <si>
    <t>Burgio, G., Campanelli, G., Leteo, F., Ramilli, F., Depalo, L., Fabbri, R., Sgolastra, F., 2015. Ecological sustainability of an organic four-year vegetable rotation system: Carabids and other soil arthropods as bioindicators. Agroecol. Sustain. Food Syst. 39, 295–316. https://doi.org/10.1080/21683565.2014.981910</t>
  </si>
  <si>
    <t>Cole, L.J., Kleijn, D., Dicks, L.V., Stout, J.C., Potts, S.G., Albrecht, M., Balzan, M.V., Bartomeus, I., Bebeli, P.J., Bevk, D., Biesmeijer, J.C., Chlebo, R., Dautartė, A., Emmanouil, N., Hartfield, C., Holland, J.M., Holzschuh, A., Knoben, N.T.J., Kovács‐Hostyánszki, A., Mandelik, Y., Panou, H., Paxton, R.J., Petanidou, T., Carvalho, M.A.A.P. de, Rundlöf, M., Sarthou, J.-P., Stavrinides, M.C., Suso, M.J., Szentgyörgyi, H., Vaissière, B.E., Varnava, A., Vilà, M., Zemeckis, R., Scheper, J., 2020. A critical analysis of the potential for EU Common Agricultural Policy measures to support wild pollinators on farmland. J. Appl. Ecol. 57, 681–694. https://doi.org/10.1111/1365-2664.13572</t>
  </si>
  <si>
    <t>Crittenden, S.J., Huerta, E., de Goede, R.G.M., Pulleman, M.M., 2015. Earthworm assemblages as affected by field margin strips and tillage intensity: An on-farm approach. Eur. J. Soil Biol. 66, 49–56. https://doi.org/10.1016/j.ejsobi.2014.11.007</t>
  </si>
  <si>
    <t>de Vries, M., Bokkers, E.A.M., van Reenen, C.G., Engel, B., van Schaik, G., Dijkstra, T., de Boer, I.J.M., 2015. Housing and management factors associated with indicators of dairy cattle welfare. Prev. Vet. Med. 118, 80–92. https://doi.org/10.1016/j.prevetmed.2014.11.016</t>
  </si>
  <si>
    <t>DuPont, S.T., Ferris, H., Van Horn, M., 2009. Effects of cover crop quality and quantity on nematode-based soil food webs and nutrient cycling. Appl. Soil Ecol. 41, 157–167. https://doi.org/10.1016/j.apsoil.2008.10.004</t>
  </si>
  <si>
    <t>Ganser, D., Mayr, B., Albrecht, M., Knop, E., 2018. Wildflower strips enhance pollination in adjacent strawberry crops at the small scale. Ecol. Evol. 8, 11775–11784. https://doi.org/10.1002/ece3.4631</t>
  </si>
  <si>
    <t>Garratt, M.P.D., Senapathi, D., Coston, D.J., Mortimer, S.R., Potts, S.G., 2017. The benefits of hedgerows for pollinators and natural enemies depends on hedge quality and landscape context. Agric. Ecosyst. Environ. 247, 363–370. https://doi.org/10.1016/j.agee.2017.06.048</t>
  </si>
  <si>
    <t>Geiger, F., Bengtsson, J., Berendse, F., Weisser, W.W., Emmerson, M., Morales, M.B., Ceryngier, P., Liira, J., Tscharntke, T., Winqvist, C., Eggers, S., Bommarco, R., Pärt, T., Bretagnolle, V., Plantegenest, M., Clement, L.W., Dennis, C., Palmer, C., Oñate, J.J., Guerrero, I., Hawro, V., Aavik, T., Thies, C., Flohre, A., Hänke, S., Fischer, C., Goedhart, P.W., Inchausti, P., 2010. Persistent negative effects of pesticides on biodiversity and biological control potential on European farmland. Basic Appl. Ecol. 11, 97–105. https://doi.org/10.1016/j.baae.2009.12.001</t>
  </si>
  <si>
    <t>Giglio, A., Cavaliere, F., Giulianini, P.G., Mazzei, A., Talarico, F., Vommaro, M.L., Brandmayr, P., 2017. Impact of agrochemicals on non-target species: Calathus fuscipes Goeze 1777 (Coleoptera: Carabidae) as model. Ecotox. Env. Safe. 142, 522–529. https://doi.org/10.1016/j.ecoenv.2017.04.056</t>
  </si>
  <si>
    <t>Haaland, C., Naisbit, R.E., Bersier, L.-F., 2011. Sown wildflower strips for insect conservation: a review. Insect Conserv. Divers. 4, 60–80. https://doi.org/10.1111/j.1752-4598.2010.00098.x</t>
  </si>
  <si>
    <t>Holland, J.M., Bianchi, F.J., Entling, M.H., Moonen, A.-C., Smith, B.M., Jeanneret, P., 2016. Structure, function and management of semi-natural habitats for conservation biological control: A review of European studies. Pest Manag. Sci. 72, 1638–1651. https://doi.org/10.1002/ps.4318</t>
  </si>
  <si>
    <t>Huzzey, J.M., DeVries, T.J., Valois, P., von Keyserlingk, M.A.G., 2006. Stocking density and feed barrier design affect the feeding and social behavior of dairy cattle. J. Dairy Sci. 89, 126–133. https://doi.org/10.3168/jds.S0022-0302(06)72075-6</t>
  </si>
  <si>
    <t>Jose, S., 2009. Agroforestry for ecosystem services and environmental benefits: An overview. Agroforest. Syst. 76, 1–10. https://doi.org/10.1007/s10457-009-9229-7</t>
  </si>
  <si>
    <t>Koh, I., Holland, J.D., 2015. Grassland plantings and landscape natural areas both influence insect natural enemies. Agric. Ecosyst. Environ. 199, 190–199. https://doi.org/10.1016/j.agee.2014.09.007</t>
  </si>
  <si>
    <t>Korpela, E.-L., Hyvönen, T., Lindgren, S., Kuussaari, M., 2013. Can pollination services, species diversity and conservation be simultaneously promoted by sown wildflower strips on farmland? Agric. Ecosyst. Environ. 179, 18–24. https://doi.org/10.1016/j.agee.2013.07.001</t>
  </si>
  <si>
    <t>Landis, D.A., Wratten, S.D., Gurr, G.M., 2000. Habitat management to conserve natural enemies of arthropod pests in agriculture. Annu. Rev. Entomol. 45, 175–201. https://doi.org/10.1146/annurev.ento.45.1.175</t>
  </si>
  <si>
    <t>Le Féon, V., Schermann-Legionnet, A., Delettre, Y., Aviron, S., Billeter, R., Bugter, R., Hendrickx, F., Burel, F., 2010. Intensification of agriculture, landscape composition and wild bee communities: A large scale study in four European countries. Agric. Ecosyst. Environ. 137, 143–150. https://doi.org/10.1016/j.agee.2010.01.015</t>
  </si>
  <si>
    <t>Letourneau, D.K., Armbrecht, I., Rivera, B.S., Lerma, J.M., Carmona, E.J., Daza, M.C., Escobar, S., Galindo, V., Gutiérrez, C., López, S.D., Mejía, J.L., Rangel, A.M.A., Rangel, J.H., Rivera, L., Saavedra, C.A., Torres, A.M., Trujillo, A.R., 2011. Does plant diversity benefit agroecosystems? A synthetic review. Ecol. Appl. 21, 9–21. https://doi.org/10.1890/09-2026.1</t>
  </si>
  <si>
    <t>Lu, Z.-X., Zhu, P.-Y., Gurr, G.M., Zheng, X.-S., Read, D.M.Y., Heong, K.-L., Yang, Y.-J., Xu, H.-X., 2014. Mechanisms for flowering plants to benefit arthropod natural enemies of insect pests: Prospects for enhanced use in agriculture. Insect Sci. 21, 1–12. https://doi.org/10.1111/1744-7917.12000</t>
  </si>
  <si>
    <t>Lye, G., Park, K., Osborne, J., Holland, J., Goulson, D., 2009. Assessing the value of Rural Stewardship schemes for providing foraging resources and nesting habitat for bumblebee queens (Hymenoptera: Apidae). Biol. Conserv. 142, 2023–2032. https://doi.org/10.1016/j.biocon.2009.03.032</t>
  </si>
  <si>
    <t>Magagnoli, S., Masetti, A., Depalo, L., Sommaggio, D., Campanelli, G., Leteo, F., Lövei, G.L., Burgio, G., 2018. Cover crop termination techniques affect ground predation within an organic vegetable rotation system: A test with artificial caterpillars. Biol. Control 117, 109–114. https://doi.org/10.1016/j.biocontrol.2017.10.013</t>
  </si>
  <si>
    <t>Merlin, A., Chauvin, A., Madouasse, A., Froger, S., Bareille, N., Chartier, C., 2016. Explaining variability in first grazing season heifer growth combining individually measured parasitological and clinical indicators with exposure to gastrointestinal nematode infection based on grazing management practice. Vet. Parasitol. 225, 61–69. https://doi.org/10.1016/j.vetpar.2016.05.006</t>
  </si>
  <si>
    <t>Morandin, L.A., Kremen, C., 2013. Hedgerow restoration promotes pollinator populations and exports native bees to adjacent fields. Ecol. Appl. 23, 829–839. https://doi.org/10.1890/12-1051.1</t>
  </si>
  <si>
    <t>Park, M.G., Blitzer, E.J., Gibbs, J., Losey, J.E., Danforth, B.N., 2015. Negative effects of pesticides on wild bee communities can be buffered by landscape context. Proc. Royal Soc. B. 282, 20150299. https://doi.org/10.1098/rspb.2015.0299</t>
  </si>
  <si>
    <t>Pekár, S., 2012. Spiders (Araneae) in the pesticide world: An ecotoxicological review. Pest Manag. Sci. 68, 1438–1446. https://doi.org/10.1002/ps.3397</t>
  </si>
  <si>
    <t>Perego, A., Rocca, A., Cattivelli, V., Tabaglio, V., Fiorini, A., Barbieri, S., Schillaci, C., Chiodini, M.E., Brenna, S., Acutis, M., 2019. Agro-environmental aspects of conservation agriculture compared to conventional systems: A 3-year experience on 20 farms in the Po valley (Northern Italy). Agr. Syst. 168, 73–87. https://doi.org/10.1016/j.agsy.2018.10.008</t>
  </si>
  <si>
    <t>Pereira, A.L.C., Taques, T.C., Valim, J.O.S., Madureira, A.P., Campos, W.G., 2015. The management of bee communities by intercropping with flowering basil (Ocimum basilicum) enhances pollination and yield of bell pepper (Capsicum annuum). J. Insect Conserv. 19, 479–486. https://doi.org/10.1007/s10841-015-9768-3</t>
  </si>
  <si>
    <t>Pérès, G., Cluzeau, D., Curmi, P., Hallaire, V., 1998. Earthworm activity and soil structure changes due to organic enrichments in vineyard systems. Biol. Fertil. Soils 27, 417–424. https://doi.org/10.1007/s003740050452</t>
  </si>
  <si>
    <t>Pimentel, D., 1991. Diversification of biological control strategies in agriculture. Crop Prot. 10, 243–253. https://doi.org/10.1016/0261-2194(91)90001-8</t>
  </si>
  <si>
    <t>Prasifka, J.R., Schmidt, N.P., Kohler, K.A., O’neal, M.E., Hellmich, R.L., Singer, J.W., 2006. Effects of living mulches on predator abundance and sentinel prey in a corn–soybean–forage rotation. Environ. Entomol. 35, 1423–1431. https://doi.org/10.1093/ee/35.5.1423</t>
  </si>
  <si>
    <t>Rivers, A.N., Mullen, C.A., Barbercheck, M.E., 2018. Cover crop species and management influence predatory arthropods and predation in an organically managed, reduced-tillage cropping system. Environ. Entomol. 47, 340–355. https://doi.org/10.1093/ee/nvx149</t>
  </si>
  <si>
    <t>Schmidt, N.P., O’Neal, M.E., Singer, J.W., 2007. Alfalfa living mulch advances biological control of soybean aphid. Environ. Entomol. 36, 416–424. https://doi.org/10.1093/ee/36.2.416</t>
  </si>
  <si>
    <t>Shuler, R.E., Roulston, T.H., Farris, G.E., 2005. Farming practices influence wild pollinator populations on squash and pumpkin. J. Econ. Entomol. 98, 790–795. https://doi.org/10.1603/0022-0493-98.3.790</t>
  </si>
  <si>
    <t>Tillman, G., Schomberg, H., Phatak, S., Mullinix, B., Lachnicht, S., Timper, P., Olson, D., 2004. Influence of cover crops on insect pests and predators in conservation tillage cotton. J. Econ. Entomol. 97, 1217–1232. https://doi.org/10.1093/jee/97.4.1217</t>
  </si>
  <si>
    <t>Tuell, J.K., Isaacs, R., 2010. Community and species-specific responses of wild bees to insect pest control programs applied to a pollinator-dependent crop. J. Econ. Entomol. 103, 668–675. https://doi.org/10.1603/EC09314</t>
  </si>
  <si>
    <t>Johnson, J.M., Hough-Goldstein, J.A., Vangessel, M.J., 2004. Effects of straw mulch on pest insects, predators, and weeds in watermelons and potatoes. Environ. Entomol. 33, 1632–1643. https://doi.org/10.1603/0046-225X-33.6.1632</t>
  </si>
  <si>
    <t>Pywell, R.F., Meek, W.R., Hulmes, L., Hulmes, S., James, K.L., Nowakowski, M., Carvell, C., 2011. Management to enhance pollen and nectar resources for bumblebees and butterflies within intensively farmed landscapes. J. Insect. Conserv. 15, 853–864. https://doi.org/10.1007/s10841-011-9383-x</t>
  </si>
  <si>
    <t>Pywell, R.F., Warman, E.A., Hulmes, L., Hulmes, S., Nuttall, P., Sparks, T.H., Critchley, C.N.R., Sherwood, A., 2006. Effectiveness of new agri-environment schemes in providing foraging resources for bumblebees in intensively farmed landscapes. Biol. Conserv. 129, 192–206. https://doi.org/10.1016/j.biocon.2005.10.034</t>
  </si>
  <si>
    <t>Regula, G., Danuser, J., Spycher, B., Wechsler, B., 2004. Health and welfare of dairy cows in different husbandry systems in Switzerland. Prev. Vet. Med. 66, 247–264. https://doi.org/10.1016/j.prevetmed.2004.09.004</t>
  </si>
  <si>
    <t>Rundlöf, M., Nilsson, H., Smith, H.G., 2008. Interacting effects of farming practice and landscape context on bumble bees. Biol. Conserv. 141, 417–426. https://doi.org/10.1016/j.biocon.2007.10.011</t>
  </si>
  <si>
    <t>Scheper, J., Holzschuh, A., Kuussaari, M., Potts, S.G., Rundlöf, M., Smith, H.G., Kleijn, D., 2013. Environmental factors driving the effectiveness of European agri-environmental measures in mitigating pollinator loss – a meta-analysis. Ecol. Lett. 16, 912–920. https://doi.org/10.1111/ele.12128</t>
  </si>
  <si>
    <t>Schmidt, O., Clements, R.O., Donaldson, G., 2003. Why do cereal–legume intercrops support large earthworm populations? Appl. Soil Ecol. 22, 181–190. https://doi.org/10.1016/S0929-1393(02)00131-2</t>
  </si>
  <si>
    <t>Seo, T., Date, K., Daigo, T., Kashiwamura, F., Sato, S., 2007. Welfare assessment on Japanese dairy farms using the Animal Needs Index. Anim. Welfare 16, 221–223</t>
  </si>
  <si>
    <t>Pywell, R.F., Heard, M.S., Woodcock, B.A., Hinsley, S., Ridding, L., Nowakowski, M., Bullock, J.M., 2015. Wildlife-friendly farming increases crop yield: evidence for ecological intensification. Proc. Royal Soc. B. 282, 20151740. https://doi.org/10.1098/rspb.2015.1740</t>
  </si>
  <si>
    <t>Sgolastra, F., Arnan, X., Cabbri, R., Isani, G., Medrzycki, P., Teper, D., Bosch, J., 2018. Combined exposure to sublethal concentrations of an insecticide and a fungicide affect feeding, ovary development and longevity in a solitary bee.  Proc. Royal Soc. B. 285, 20180887. https://doi.org/10.1098/rspb.2018.0887</t>
  </si>
  <si>
    <t>Simensen, E., Østerås, O., Bøe, K.E., Kielland, C., Ruud, L.E., Næss, G., 2010. Housing system and herd size interactions in Norwegian dairy herds; associations with performance and disease incidence. Acta Vet. Scand. 52, 14. https://doi.org/10.1186/1751-0147-52-14</t>
  </si>
  <si>
    <t>Sotherton, N.W., Moreby, S.J., Langley, M.G., 1987. The effects of the foliar fungicide pyrazophos on beneficial arthropods in barley fields. Ann. Appl. Biol. 111, 75–87. https://doi.org/10.1111/j.1744-7348.1987.tb01435.x</t>
  </si>
  <si>
    <t>Tosti, G., Farneselli, M., Benincasa, P., Guiducci, M., 2016. Nitrogen fertilization strategies for organic wheat production: Crop yield and nitrate leaching. Agron. J. 108, 770–781. https://doi.org/10.2134/agronj2015.0464</t>
  </si>
  <si>
    <t>Tscharntke, T., Klein, A.M., Kruess, A., Steffan‐Dewenter, I., Thies, C., 2005. Landscape perspectives on agricultural intensification and biodiversity – ecosystem service management. Ecol. Lett. 8, 857–874. https://doi.org/10.1111/j.1461-0248.2005.00782.x</t>
  </si>
  <si>
    <t>Ullmann, K.S., Meisner, M.H., Williams, N.M., 2016. Impact of tillage on the crop pollinating, ground-nesting bee, Peponapis pruinosa in California. Agri. Ecosyst. Environ. 232, 240–246. https://doi.org/10.1016/j.agee.2016.08.002</t>
  </si>
  <si>
    <t>Valde, J.P., Hird, D.W., Thurmond, M., Østerås, O., 1997. Comparison of ketosis, clinical mastitis, somatic cell count, and reproductive performance between free stall and tie stall barns in Norwegian dairy herds with automatic feeding. Acta Vet. Scand. 38, 181–192</t>
  </si>
  <si>
    <t>van Capelle, C., Schrader, S., Brunotte, J., 2012. Tillage-induced changes in the functional diversity of soil biota – A review with a focus on German data. Eur. J. Soil Biol. 50, 165–181. https://doi.org/10.1016/j.ejsobi.2012.02.005</t>
  </si>
  <si>
    <t>Vance, E.R., Ferris, C.P., Elliott, C.T., McGettrick, S.A., Kilpatrick, D.J., 2012. Food intake, milk production, and tissue changes of Holstein-Friesian and Jersey × Holstein-Friesian dairy cows within a medium-input grazing system and a high-input total confinement system. J. Dairy Sci. 95, 1527–1544. https://doi.org/10.3168/jds.2011-4410</t>
  </si>
  <si>
    <t>Varah, A., Jones, H., Smith, J., Potts, S.G., 2020. Temperate agroforestry systems provide greater pollination service than monoculture. Agri. Ecosyst. Environ. 301, 107031. https://doi.org/10.1016/j.agee.2020.107031</t>
  </si>
  <si>
    <t>Varah, A., Jones, H., Smith, J., Potts, S.G., 2013. Enhanced biodiversity and pollination in UK agroforestry systems. J. Sci. Food Agr. 93, 2073–2075. https://doi.org/10.1002/jsfa.6148</t>
  </si>
  <si>
    <t>Veres, A., Petit, S., Conord, C., Lavigne, C., 2013. Does landscape composition affect pest abundance and their control by natural enemies? A review. Agri. Ecosyst. Environ. 166, 110–117. https://doi.org/10.1016/j.agee.2011.05.027</t>
  </si>
  <si>
    <t>Veres, A., Wyckhuys, K.A.G., Kiss, J., Tóth, F., Burgio, G., Pons, X., Avilla, C., Vidal, S., Razinger, J., Bazok, R., Matyjaszczyk, E., Milosavljević, I., Le, X.V., Zhou, W., Zhu, Z.-R., Tarno, H., Hadi, B., Lundgren, J., Bonmatin, J.-M., van Lexmond, M.B., Aebi, A., Rauf, A., Furlan, L., 2020. An update of the Worldwide Integrated Assessment (WIA) on systemic pesticides. Part 4: Alternatives in major cropping systems. Environ. Sci. Pollut. Res. 27, 29867–29899. https://doi.org/10.1007/s11356-020-09279-x</t>
  </si>
  <si>
    <t>Washburn, S.P., White, S.L., Green, J.T., Benson, G.A., 2002. Reproduction, mastitis, and body condition of seasonally calved holstein and jersey cows in confinement or pasture systems. J. Dairy Sci. 85, 105–111. https://doi.org/10.3168/jds.S0022-0302(02)74058-7</t>
  </si>
  <si>
    <t>Woodcock, B.A., Savage, J., Bullock, J.M., Nowakowski, M., Orr, R., Tallowin, J.R.B., Pywell, R.F., 2014. Enhancing floral resources for pollinators in productive agricultural grasslands. Biol. Conserv. 171, 44–51. https://doi.org/10.1016/j.biocon.2014.01.023</t>
  </si>
  <si>
    <t>Zehnder, G., Gurr, G.M., Kühne, S., Wade, M.R., Wratten, S.D., Wyss, E., 2007. Arthropod pest management in organic crops. Ann. Rev. Entomol. 52, 57–80. https://doi.org/10.1146/annurev.ento.52.110405.091337</t>
  </si>
  <si>
    <t>Zhou, H., Chen, L., Chen, J., Francis, F., Haubruge, E., Liu, Y., Bragard, C., Cheng, D., 2013. Adaptation of wheat-pea intercropping pattern in china to reduce Sitobion avenae (Hemiptera: Aphididae) occurrence by promoting natural enemies. Agroecol. Sustain. Food Syst. 37, 1001–1016. https://doi.org/10.1080/21683565.2013.763887</t>
  </si>
  <si>
    <t>Balandraud, N., Mosnier, C., Delaby, L., Dubief, F., Goron, J.-P., Martin, B., Pomies, D., Cassard, A., 2018. Holstein ou Montbéliarde : des différences phénotypiques aux conséquences économiques à l’échelle de l’exploitation. INRA Prod. Anim. 31, 337–352. https://doi.org/10.20870/productions-animales.2018.31.4.2394</t>
  </si>
  <si>
    <t>Balzan, M.V., Bocci, G., Moonen, A.-C., 2014. Augmenting flower trait diversity in wildflower strips to optimise the conservation of arthropod functional groups for multiple agroecosystem services. J. Insect Conserv. 18, 713–728. https://doi.org/10.1007/s10841-014-9680-2</t>
  </si>
  <si>
    <t>Cluzeau, D., Guernion, M., Chaussod, R., Martin-Laurent, F., Villenave, C., Cortet, J., Ruiz-Camacho, N., Pernin, C., Mateille, T., Philippot, L., Bellido, A., Rougé, L., Arrouays, D., Bispo, A., Pérès, G., 2012. Integration of biodiversity in soil quality monitoring: Baselines for microbial and soil fauna parameters for different land-use types. Eur. J. Soil Biol. 49, 63–72. https://doi.org/10.1016/j.ejsobi.2011.11.003</t>
  </si>
  <si>
    <t>Frey, H.-J., Gross, J.J., Petermann, R., Probst, S., Bruckmaier, R.M., Hofstetter, P., 2018. Performance, body fat reserves and plasma metabolites in Brown Swiss dairy cows: Indoor feeding versus pasture-based feeding. J. Anim. Physiol. An. N. 102, e746–e757. https://doi.org/10.1111/jpn.12829</t>
  </si>
  <si>
    <t>González-Chang, M., Tiwari, S., Sharma, S., Wratten, S.D., 2019. Habitat management for pest management: Limitations and prospects. Ann. Entomol. Soc. Am. 112, 302–317. https://doi.org/10.1093/aesa/saz020</t>
  </si>
  <si>
    <t>Hass, A.L., Kormann, U.G., Tscharntke, T., Clough, Y., Baillod, A.B., Sirami, C., Fahrig, L., Martin, J.-L., Baudry, J., Bertrand, C., Bosch, J., Brotons, L., Burel, F., Georges, R., Giralt, D., Marcos-García, M.Á., Ricarte, A., Siriwardena, G., Batáry, P., 2018. Landscape configurational heterogeneity by small-scale agriculture, not crop diversity, maintains pollinators and plant reproduction in western Europe. Proc. Royal Soc. B.  285, 20172242. https://doi.org/10.1098/rspb.2017.2242</t>
  </si>
  <si>
    <t>Hoeffner, K., Hotte, H., Cluzeau, D., Charrier, X., Gastal, F., Peres, G., Submitted. Effects of temporary grassland introduction into annual crop rotations and nitrogen fertilisation on earthworm communities and forage production. Biol. Fert. Soils</t>
  </si>
  <si>
    <t>McArt, S.H., Fersch, A.A., Milano, N.J., Truitt, L.L., Böröczky, K., 2017. High pesticide risk to honey bees despite low focal crop pollen collection during pollination of a mass blooming crop. Sci. Rep. 7, 46554. https://doi.org/10.1038/srep46554</t>
  </si>
  <si>
    <t>Peigné, J., Cannavacuolo, M., Gautronneau, Y., Aveline, A., Giteau, J.L., Cluzeau, D., 2009. Earthworm populations under different tillage systems in organic farming. Soil Tillage Res. 104, 207–214. https://doi.org/10.1016/j.still.2009.02.011</t>
  </si>
  <si>
    <t>Soane, B.D., Ball, B.C., Arvidsson, J., Basch, G., Moreno, F., Roger-Estrade, J., 2012. No-till in northern, western and south-western Europe: A review of problems and opportunities for crop production and the environment. Soil Tillage Res. 118, 66–87. https://doi.org/10.1016/j.still.2011.10.015</t>
  </si>
  <si>
    <t>Thorbek, P., Bilde, T., 2004. Reduced numbers of generalist arthropod predators after crop management. J. Appl. Ecol. 41, 526–538. https://doi.org/10.1111/j.0021-8901.2004.00913.x</t>
  </si>
  <si>
    <t>Stetkiewicz et al., 2019</t>
  </si>
  <si>
    <t>expert Institut Agro/UNIBO</t>
  </si>
  <si>
    <t>French regulation</t>
  </si>
  <si>
    <t>Nemecek and Kägi, 2007</t>
  </si>
  <si>
    <t>Morvan and Leterme, 2001 ; Brentrup et al., 2000</t>
  </si>
  <si>
    <t>FranceAgriMer, 2015</t>
  </si>
  <si>
    <t>AELB, 2019</t>
  </si>
  <si>
    <t>Agriconomie, 2020</t>
  </si>
  <si>
    <t>FranceAgriMer, 2019a</t>
  </si>
  <si>
    <t>FranceAgriMer, 2019b</t>
  </si>
  <si>
    <t>expert Institut Agro from Kock and Salou, 2015</t>
  </si>
  <si>
    <t>need for model calculation</t>
  </si>
  <si>
    <t>Stetkiewicz, S., Burnett, F.J., Ennos, R.A., Topp, C.F.E., 2019. The impact of fungicide treatment and Integrated Pest Management on barley yields: Analysis of a long term field trials database. Eur. J. Agron. 105, 111–118. https://doi.org/10.1016/j.eja.2019.02.010</t>
  </si>
  <si>
    <r>
      <t>Yield (t.ha</t>
    </r>
    <r>
      <rPr>
        <b/>
        <vertAlign val="superscript"/>
        <sz val="11"/>
        <rFont val="Calibri"/>
        <family val="2"/>
        <scheme val="minor"/>
      </rPr>
      <t>-1</t>
    </r>
    <r>
      <rPr>
        <b/>
        <sz val="11"/>
        <rFont val="Calibri"/>
        <family val="2"/>
        <scheme val="minor"/>
      </rPr>
      <t>)</t>
    </r>
  </si>
  <si>
    <r>
      <t>N supply (kg N.ha</t>
    </r>
    <r>
      <rPr>
        <b/>
        <vertAlign val="superscript"/>
        <sz val="11"/>
        <color theme="1"/>
        <rFont val="Calibri"/>
        <family val="2"/>
        <scheme val="minor"/>
      </rPr>
      <t>-1</t>
    </r>
    <r>
      <rPr>
        <b/>
        <sz val="11"/>
        <color theme="1"/>
        <rFont val="Calibri"/>
        <family val="2"/>
        <scheme val="minor"/>
      </rPr>
      <t>)</t>
    </r>
  </si>
  <si>
    <t>Bertrand et al., 2015 ; Cluzeau et al., 2012 ; Hoeffner et al., 2020</t>
  </si>
  <si>
    <t>Fourichon et al., 2001; Merlin et al., 2016</t>
  </si>
  <si>
    <t>Type of parameter</t>
  </si>
  <si>
    <t>AELB, 2019. Rapport annuel sur le prix et la qualité du service public de l’eau et de l’assainissement, Note d’information de l’Agence de l’Eau Loire-Bretagne. Agence de l’Eau Loire-Bretagne, Orléans, France.</t>
  </si>
  <si>
    <t>Agriconomie, 2020. Agriconomie website [WWW Document]. Agriconomie. URL https://www.agriconomie.com/ (accessed 8.25.20).</t>
  </si>
  <si>
    <t>FranceAgriMer, 2019a. Les marchés des produits laitiers, carnés et avicoles : bilan 2019 / perspectives 2020, Collection Les Données. FranceAgriMer, Paris, France.</t>
  </si>
  <si>
    <t>FranceAgriMer, 2019b. Les prix payés aux producteurs. Conjoncture Grandes cultures n°15. FranceAgriMer, Paris, France.</t>
  </si>
  <si>
    <t>COMIFER, 2013</t>
  </si>
  <si>
    <t>COMIFER, 2013. Calcul de la fertilisation azotée. Guide méthodologique pour l’établissement des prescriptions locales. Cultures annuelles et prairies. COMIFER, Paris, France.</t>
  </si>
  <si>
    <t>expert Institut Agro from COMIFER, 2013</t>
  </si>
  <si>
    <t>Chambre d’agriculture Bretagne and GIE Elevage, 2014</t>
  </si>
  <si>
    <t>Chambre d’agriculture Bretagne, GIE Elevage, 2014. Référentiel des prix à la place observés en bâtiments d’élevage, vaches laitières. 7ème édition.</t>
  </si>
  <si>
    <t>Nemecek, T., Kägi, T., 2007. Life cycle inventories of agricultural production systems - Final report ecoinvent v2.0 (No. 15). EcoInvent Centre, Zürich and Dübendorf.</t>
  </si>
  <si>
    <t>Morvan and Leterme, 2001</t>
  </si>
  <si>
    <t>Morvan, T., Leterme, P., 2001. Vers une prévision opérationnelle des flux d’azote résultant de l’épandage de lisier : paramétrage d’un modèle dynamique de Simulation des transformations de l’azote des lisiers (STAL). Ingénieries eau-agriculture-territoires 17–26.</t>
  </si>
  <si>
    <t>Brentrup et al., 2000</t>
  </si>
  <si>
    <t>Brentrup, F., Küsters, J., Lammel, J., Kuhlmann, H., 2000. Methods to estimate on-field nitrogen emissions from crop production as an input to LCA studies in the agricultural sector. Int. J. LCA 5, 349. https://doi.org/10.1007/BF02978670</t>
  </si>
  <si>
    <t>EMEP/CORINAIR, 2001</t>
  </si>
  <si>
    <t>EMEP/CORINAIR, 2001. Emission Inventory Guidebook - 3rd edition. European Enviroment Agency, Copenhagen, Denmark.</t>
  </si>
  <si>
    <t>EMEP/CORINAIR, 2001 ; Brentrup et al., 2000</t>
  </si>
  <si>
    <t>TFI (unitless)</t>
  </si>
  <si>
    <r>
      <t>Annual milk production (L.cow</t>
    </r>
    <r>
      <rPr>
        <vertAlign val="superscript"/>
        <sz val="10"/>
        <color theme="1"/>
        <rFont val="Arial"/>
        <family val="2"/>
      </rPr>
      <t>-1</t>
    </r>
    <r>
      <rPr>
        <sz val="10"/>
        <color theme="1"/>
        <rFont val="Arial"/>
        <family val="2"/>
      </rPr>
      <t>)</t>
    </r>
  </si>
  <si>
    <r>
      <t>Meat (kg.animal</t>
    </r>
    <r>
      <rPr>
        <b/>
        <vertAlign val="superscript"/>
        <sz val="11"/>
        <rFont val="Calibri"/>
        <family val="2"/>
        <scheme val="minor"/>
      </rPr>
      <t>-1</t>
    </r>
    <r>
      <rPr>
        <b/>
        <sz val="11"/>
        <rFont val="Calibri"/>
        <family val="2"/>
        <scheme val="minor"/>
      </rPr>
      <t>)</t>
    </r>
  </si>
  <si>
    <t>Animal welfare  (unitless)</t>
  </si>
  <si>
    <t>Herd demography (unitless)</t>
  </si>
  <si>
    <r>
      <t>Antibiotic use (number.animal</t>
    </r>
    <r>
      <rPr>
        <b/>
        <vertAlign val="superscript"/>
        <sz val="11"/>
        <rFont val="Calibri"/>
        <family val="2"/>
        <scheme val="minor"/>
      </rPr>
      <t>-1</t>
    </r>
    <r>
      <rPr>
        <b/>
        <sz val="11"/>
        <rFont val="Calibri"/>
        <family val="2"/>
        <scheme val="minor"/>
      </rPr>
      <t>)</t>
    </r>
  </si>
  <si>
    <r>
      <t>Anthelmintic use (number.animal</t>
    </r>
    <r>
      <rPr>
        <b/>
        <vertAlign val="superscript"/>
        <sz val="11"/>
        <rFont val="Calibri"/>
        <family val="2"/>
        <scheme val="minor"/>
      </rPr>
      <t>-1</t>
    </r>
    <r>
      <rPr>
        <b/>
        <sz val="11"/>
        <rFont val="Calibri"/>
        <family val="2"/>
        <scheme val="minor"/>
      </rPr>
      <t>)</t>
    </r>
  </si>
  <si>
    <r>
      <t>Veterinary costs (€.animal</t>
    </r>
    <r>
      <rPr>
        <b/>
        <vertAlign val="superscript"/>
        <sz val="11"/>
        <rFont val="Calibri"/>
        <family val="2"/>
        <scheme val="minor"/>
      </rPr>
      <t>-1</t>
    </r>
    <r>
      <rPr>
        <b/>
        <sz val="11"/>
        <rFont val="Calibri"/>
        <family val="2"/>
        <scheme val="minor"/>
      </rPr>
      <t>)</t>
    </r>
  </si>
  <si>
    <r>
      <t>Insemination costs (€.animal</t>
    </r>
    <r>
      <rPr>
        <b/>
        <vertAlign val="superscript"/>
        <sz val="11"/>
        <rFont val="Calibri"/>
        <family val="2"/>
        <scheme val="minor"/>
      </rPr>
      <t>-1</t>
    </r>
    <r>
      <rPr>
        <b/>
        <sz val="11"/>
        <rFont val="Calibri"/>
        <family val="2"/>
        <scheme val="minor"/>
      </rPr>
      <t>)</t>
    </r>
  </si>
  <si>
    <r>
      <t>calve (L.animal</t>
    </r>
    <r>
      <rPr>
        <vertAlign val="superscript"/>
        <sz val="10"/>
        <color theme="1"/>
        <rFont val="Arial"/>
        <family val="2"/>
      </rPr>
      <t>-1</t>
    </r>
    <r>
      <rPr>
        <sz val="10"/>
        <color theme="1"/>
        <rFont val="Arial"/>
        <family val="2"/>
      </rPr>
      <t>)</t>
    </r>
  </si>
  <si>
    <t>other uses (L)</t>
  </si>
  <si>
    <t>Culled cow</t>
  </si>
  <si>
    <t>Pregnant heifer</t>
  </si>
  <si>
    <t>Bull &amp; steer (L.animal-1)</t>
  </si>
  <si>
    <t>Bull</t>
  </si>
  <si>
    <t>Bull and steer</t>
  </si>
  <si>
    <t>Steer</t>
  </si>
  <si>
    <t xml:space="preserve">Cow </t>
  </si>
  <si>
    <t>Cow</t>
  </si>
  <si>
    <t>Cow (L.animal-1)</t>
  </si>
  <si>
    <t>Heifer</t>
  </si>
  <si>
    <r>
      <t>Straw demand (t</t>
    </r>
    <r>
      <rPr>
        <b/>
        <vertAlign val="subscript"/>
        <sz val="11"/>
        <rFont val="Calibri"/>
        <family val="2"/>
        <scheme val="minor"/>
      </rPr>
      <t>dm</t>
    </r>
    <r>
      <rPr>
        <b/>
        <sz val="11"/>
        <rFont val="Calibri"/>
        <family val="2"/>
        <scheme val="minor"/>
      </rPr>
      <t>.animal</t>
    </r>
    <r>
      <rPr>
        <b/>
        <vertAlign val="superscript"/>
        <sz val="11"/>
        <rFont val="Calibri"/>
        <family val="2"/>
        <scheme val="minor"/>
      </rPr>
      <t>-1</t>
    </r>
    <r>
      <rPr>
        <b/>
        <sz val="11"/>
        <rFont val="Calibri"/>
        <family val="2"/>
        <scheme val="minor"/>
      </rPr>
      <t>)</t>
    </r>
  </si>
  <si>
    <r>
      <t>Manure production (t.animal</t>
    </r>
    <r>
      <rPr>
        <b/>
        <vertAlign val="superscript"/>
        <sz val="11"/>
        <rFont val="Calibri"/>
        <family val="2"/>
        <scheme val="minor"/>
      </rPr>
      <t>.1</t>
    </r>
    <r>
      <rPr>
        <b/>
        <sz val="11"/>
        <rFont val="Calibri"/>
        <family val="2"/>
        <scheme val="minor"/>
      </rPr>
      <t>)</t>
    </r>
  </si>
  <si>
    <r>
      <t>Slurry production (m</t>
    </r>
    <r>
      <rPr>
        <b/>
        <vertAlign val="superscript"/>
        <sz val="11"/>
        <rFont val="Calibri"/>
        <family val="2"/>
        <scheme val="minor"/>
      </rPr>
      <t>3</t>
    </r>
    <r>
      <rPr>
        <b/>
        <sz val="11"/>
        <rFont val="Calibri"/>
        <family val="2"/>
        <scheme val="minor"/>
      </rPr>
      <t>.animal</t>
    </r>
    <r>
      <rPr>
        <b/>
        <vertAlign val="superscript"/>
        <sz val="11"/>
        <rFont val="Calibri"/>
        <family val="2"/>
        <scheme val="minor"/>
      </rPr>
      <t>.1</t>
    </r>
    <r>
      <rPr>
        <b/>
        <sz val="11"/>
        <rFont val="Calibri"/>
        <family val="2"/>
        <scheme val="minor"/>
      </rPr>
      <t>)</t>
    </r>
  </si>
  <si>
    <t>Number of days of grazing (unitless)</t>
  </si>
  <si>
    <r>
      <t>Cow ration (t</t>
    </r>
    <r>
      <rPr>
        <b/>
        <vertAlign val="subscript"/>
        <sz val="11"/>
        <rFont val="Calibri"/>
        <family val="2"/>
        <scheme val="minor"/>
      </rPr>
      <t>dm</t>
    </r>
    <r>
      <rPr>
        <b/>
        <sz val="11"/>
        <rFont val="Calibri"/>
        <family val="2"/>
        <scheme val="minor"/>
      </rPr>
      <t>.animal</t>
    </r>
    <r>
      <rPr>
        <b/>
        <vertAlign val="superscript"/>
        <sz val="11"/>
        <rFont val="Calibri"/>
        <family val="2"/>
        <scheme val="minor"/>
      </rPr>
      <t>-1</t>
    </r>
    <r>
      <rPr>
        <b/>
        <sz val="11"/>
        <rFont val="Calibri"/>
        <family val="2"/>
        <scheme val="minor"/>
      </rPr>
      <t>)</t>
    </r>
  </si>
  <si>
    <r>
      <t>Heifer ration (t</t>
    </r>
    <r>
      <rPr>
        <b/>
        <vertAlign val="subscript"/>
        <sz val="11"/>
        <rFont val="Calibri"/>
        <family val="2"/>
        <scheme val="minor"/>
      </rPr>
      <t>dm</t>
    </r>
    <r>
      <rPr>
        <b/>
        <sz val="11"/>
        <rFont val="Calibri"/>
        <family val="2"/>
        <scheme val="minor"/>
      </rPr>
      <t>.animal</t>
    </r>
    <r>
      <rPr>
        <b/>
        <vertAlign val="superscript"/>
        <sz val="11"/>
        <rFont val="Calibri"/>
        <family val="2"/>
        <scheme val="minor"/>
      </rPr>
      <t>-1</t>
    </r>
    <r>
      <rPr>
        <b/>
        <sz val="11"/>
        <rFont val="Calibri"/>
        <family val="2"/>
        <scheme val="minor"/>
      </rPr>
      <t>)</t>
    </r>
  </si>
  <si>
    <r>
      <t>Milk replacer (kg</t>
    </r>
    <r>
      <rPr>
        <vertAlign val="subscript"/>
        <sz val="10"/>
        <color theme="1"/>
        <rFont val="Arial"/>
        <family val="2"/>
      </rPr>
      <t>dm</t>
    </r>
    <r>
      <rPr>
        <sz val="10"/>
        <color theme="1"/>
        <rFont val="Arial"/>
        <family val="2"/>
      </rPr>
      <t>.animal</t>
    </r>
    <r>
      <rPr>
        <vertAlign val="superscript"/>
        <sz val="10"/>
        <color theme="1"/>
        <rFont val="Arial"/>
        <family val="2"/>
      </rPr>
      <t>-1</t>
    </r>
    <r>
      <rPr>
        <sz val="10"/>
        <color theme="1"/>
        <rFont val="Arial"/>
        <family val="2"/>
      </rPr>
      <t>)</t>
    </r>
  </si>
  <si>
    <r>
      <t>Milk (kg</t>
    </r>
    <r>
      <rPr>
        <vertAlign val="subscript"/>
        <sz val="10"/>
        <color theme="1"/>
        <rFont val="Arial"/>
        <family val="2"/>
      </rPr>
      <t>dm</t>
    </r>
    <r>
      <rPr>
        <sz val="10"/>
        <color theme="1"/>
        <rFont val="Arial"/>
        <family val="2"/>
      </rPr>
      <t>.animal</t>
    </r>
    <r>
      <rPr>
        <vertAlign val="superscript"/>
        <sz val="10"/>
        <color theme="1"/>
        <rFont val="Arial"/>
        <family val="2"/>
      </rPr>
      <t>-1</t>
    </r>
    <r>
      <rPr>
        <sz val="10"/>
        <color theme="1"/>
        <rFont val="Arial"/>
        <family val="2"/>
      </rPr>
      <t>)</t>
    </r>
  </si>
  <si>
    <r>
      <t>Bull ration (t</t>
    </r>
    <r>
      <rPr>
        <b/>
        <vertAlign val="subscript"/>
        <sz val="11"/>
        <rFont val="Calibri"/>
        <family val="2"/>
        <scheme val="minor"/>
      </rPr>
      <t>dm</t>
    </r>
    <r>
      <rPr>
        <b/>
        <sz val="11"/>
        <rFont val="Calibri"/>
        <family val="2"/>
        <scheme val="minor"/>
      </rPr>
      <t>.animal</t>
    </r>
    <r>
      <rPr>
        <b/>
        <vertAlign val="superscript"/>
        <sz val="11"/>
        <rFont val="Calibri"/>
        <family val="2"/>
        <scheme val="minor"/>
      </rPr>
      <t>-1</t>
    </r>
    <r>
      <rPr>
        <b/>
        <sz val="11"/>
        <rFont val="Calibri"/>
        <family val="2"/>
        <scheme val="minor"/>
      </rPr>
      <t>)</t>
    </r>
  </si>
  <si>
    <r>
      <t>Steer ration (t</t>
    </r>
    <r>
      <rPr>
        <b/>
        <vertAlign val="subscript"/>
        <sz val="11"/>
        <rFont val="Calibri"/>
        <family val="2"/>
        <scheme val="minor"/>
      </rPr>
      <t>dm</t>
    </r>
    <r>
      <rPr>
        <b/>
        <sz val="11"/>
        <rFont val="Calibri"/>
        <family val="2"/>
        <scheme val="minor"/>
      </rPr>
      <t>.animal</t>
    </r>
    <r>
      <rPr>
        <b/>
        <vertAlign val="superscript"/>
        <sz val="11"/>
        <rFont val="Calibri"/>
        <family val="2"/>
        <scheme val="minor"/>
      </rPr>
      <t>-1</t>
    </r>
    <r>
      <rPr>
        <b/>
        <sz val="11"/>
        <rFont val="Calibri"/>
        <family val="2"/>
        <scheme val="minor"/>
      </rPr>
      <t>)</t>
    </r>
  </si>
  <si>
    <r>
      <t>Feed straw demand (t</t>
    </r>
    <r>
      <rPr>
        <b/>
        <vertAlign val="subscript"/>
        <sz val="11"/>
        <rFont val="Calibri"/>
        <family val="2"/>
        <scheme val="minor"/>
      </rPr>
      <t>dm</t>
    </r>
    <r>
      <rPr>
        <b/>
        <sz val="11"/>
        <rFont val="Calibri"/>
        <family val="2"/>
        <scheme val="minor"/>
      </rPr>
      <t>.animal</t>
    </r>
    <r>
      <rPr>
        <b/>
        <vertAlign val="superscript"/>
        <sz val="11"/>
        <rFont val="Calibri"/>
        <family val="2"/>
        <scheme val="minor"/>
      </rPr>
      <t>-1</t>
    </r>
    <r>
      <rPr>
        <b/>
        <sz val="11"/>
        <rFont val="Calibri"/>
        <family val="2"/>
        <scheme val="minor"/>
      </rPr>
      <t>)</t>
    </r>
  </si>
  <si>
    <r>
      <t>Fuel consumption (L.ha</t>
    </r>
    <r>
      <rPr>
        <b/>
        <vertAlign val="superscript"/>
        <sz val="11"/>
        <color theme="1"/>
        <rFont val="Calibri"/>
        <family val="2"/>
        <scheme val="minor"/>
      </rPr>
      <t>-1</t>
    </r>
    <r>
      <rPr>
        <b/>
        <sz val="11"/>
        <color theme="1"/>
        <rFont val="Calibri"/>
        <family val="2"/>
        <scheme val="minor"/>
      </rPr>
      <t>)</t>
    </r>
  </si>
  <si>
    <r>
      <t>machinery (L</t>
    </r>
    <r>
      <rPr>
        <vertAlign val="subscript"/>
        <sz val="10"/>
        <color theme="1"/>
        <rFont val="Arial"/>
        <family val="2"/>
      </rPr>
      <t>fuel</t>
    </r>
    <r>
      <rPr>
        <sz val="10"/>
        <color theme="1"/>
        <rFont val="Arial"/>
        <family val="2"/>
      </rPr>
      <t>.cow</t>
    </r>
    <r>
      <rPr>
        <vertAlign val="superscript"/>
        <sz val="10"/>
        <color theme="1"/>
        <rFont val="Arial"/>
        <family val="2"/>
      </rPr>
      <t>-1</t>
    </r>
    <r>
      <rPr>
        <sz val="10"/>
        <color theme="1"/>
        <rFont val="Arial"/>
        <family val="2"/>
      </rPr>
      <t>)</t>
    </r>
  </si>
  <si>
    <r>
      <t>milking operation (kWh.L</t>
    </r>
    <r>
      <rPr>
        <vertAlign val="subscript"/>
        <sz val="10"/>
        <color theme="1"/>
        <rFont val="Arial"/>
        <family val="2"/>
      </rPr>
      <t>milk</t>
    </r>
    <r>
      <rPr>
        <vertAlign val="superscript"/>
        <sz val="10"/>
        <color theme="1"/>
        <rFont val="Arial"/>
        <family val="2"/>
      </rPr>
      <t>-1</t>
    </r>
    <r>
      <rPr>
        <sz val="10"/>
        <color theme="1"/>
        <rFont val="Arial"/>
        <family val="2"/>
      </rPr>
      <t>)</t>
    </r>
  </si>
  <si>
    <r>
      <t>Annual work time (h.ha</t>
    </r>
    <r>
      <rPr>
        <b/>
        <vertAlign val="superscript"/>
        <sz val="11"/>
        <color theme="1"/>
        <rFont val="Calibri"/>
        <family val="2"/>
        <scheme val="minor"/>
      </rPr>
      <t>-1</t>
    </r>
    <r>
      <rPr>
        <b/>
        <sz val="11"/>
        <color theme="1"/>
        <rFont val="Calibri"/>
        <family val="2"/>
        <scheme val="minor"/>
      </rPr>
      <t>)</t>
    </r>
  </si>
  <si>
    <r>
      <t>Seeds, machinery, land renting, etc. (€.ha</t>
    </r>
    <r>
      <rPr>
        <vertAlign val="superscript"/>
        <sz val="10"/>
        <color theme="1"/>
        <rFont val="Arial"/>
        <family val="2"/>
      </rPr>
      <t>-1</t>
    </r>
    <r>
      <rPr>
        <sz val="10"/>
        <color theme="1"/>
        <rFont val="Arial"/>
        <family val="2"/>
      </rPr>
      <t>)</t>
    </r>
  </si>
  <si>
    <r>
      <t>CAP Subsidies (€.ha</t>
    </r>
    <r>
      <rPr>
        <b/>
        <vertAlign val="superscript"/>
        <sz val="11"/>
        <color theme="1"/>
        <rFont val="Calibri"/>
        <family val="2"/>
        <scheme val="minor"/>
      </rPr>
      <t>-1</t>
    </r>
    <r>
      <rPr>
        <b/>
        <sz val="11"/>
        <color theme="1"/>
        <rFont val="Calibri"/>
        <family val="2"/>
        <scheme val="minor"/>
      </rPr>
      <t>)</t>
    </r>
  </si>
  <si>
    <r>
      <t>Routine work (h.animal</t>
    </r>
    <r>
      <rPr>
        <b/>
        <vertAlign val="superscript"/>
        <sz val="11"/>
        <color theme="1"/>
        <rFont val="Calibri"/>
        <family val="2"/>
        <scheme val="minor"/>
      </rPr>
      <t>-1</t>
    </r>
    <r>
      <rPr>
        <b/>
        <sz val="11"/>
        <color theme="1"/>
        <rFont val="Calibri"/>
        <family val="2"/>
        <scheme val="minor"/>
      </rPr>
      <t>)</t>
    </r>
  </si>
  <si>
    <t>Investment in buildings and agroforestry (€)</t>
  </si>
  <si>
    <t>Simplicity of the system (unitless)</t>
  </si>
  <si>
    <t>Natural enemies (unitless)</t>
  </si>
  <si>
    <t>Microbial biomass (unitless)</t>
  </si>
  <si>
    <t>Soil meso-fauna - nematodes (unitless)</t>
  </si>
  <si>
    <t>Earthworm abundance (unitless)</t>
  </si>
  <si>
    <t>Pollinators (unitless)</t>
  </si>
  <si>
    <t>Soil Organic Carbon (unitless)</t>
  </si>
  <si>
    <t>Risk of erosion (unitless)</t>
  </si>
  <si>
    <t>Water quality pesticides (unitless)</t>
  </si>
  <si>
    <t>Water quality nitrates (unitless)</t>
  </si>
  <si>
    <r>
      <t>CH</t>
    </r>
    <r>
      <rPr>
        <vertAlign val="subscript"/>
        <sz val="11"/>
        <color theme="1"/>
        <rFont val="Calibri"/>
        <family val="2"/>
        <scheme val="minor"/>
      </rPr>
      <t>4</t>
    </r>
    <r>
      <rPr>
        <sz val="10"/>
        <color theme="1"/>
        <rFont val="Arial"/>
        <family val="2"/>
      </rPr>
      <t/>
    </r>
  </si>
  <si>
    <r>
      <t>N</t>
    </r>
    <r>
      <rPr>
        <vertAlign val="subscript"/>
        <sz val="11"/>
        <color theme="1"/>
        <rFont val="Calibri"/>
        <family val="2"/>
        <scheme val="minor"/>
      </rPr>
      <t>2</t>
    </r>
    <r>
      <rPr>
        <sz val="11"/>
        <color theme="1"/>
        <rFont val="Calibri"/>
        <family val="2"/>
        <scheme val="minor"/>
      </rPr>
      <t>O</t>
    </r>
  </si>
  <si>
    <t>Cost of in-field agroforestry, with subsidies (€.ha)</t>
  </si>
  <si>
    <r>
      <t>Water price (€.m</t>
    </r>
    <r>
      <rPr>
        <vertAlign val="superscript"/>
        <sz val="11"/>
        <color theme="1"/>
        <rFont val="Calibri"/>
        <family val="2"/>
        <scheme val="minor"/>
      </rPr>
      <t>-3</t>
    </r>
    <r>
      <rPr>
        <sz val="11"/>
        <color theme="1"/>
        <rFont val="Calibri"/>
        <family val="2"/>
        <scheme val="minor"/>
      </rPr>
      <t>)</t>
    </r>
  </si>
  <si>
    <r>
      <t>Price of hired labour (€.h</t>
    </r>
    <r>
      <rPr>
        <vertAlign val="superscript"/>
        <sz val="11"/>
        <color theme="1"/>
        <rFont val="Calibri"/>
        <family val="2"/>
        <scheme val="minor"/>
      </rPr>
      <t>-1</t>
    </r>
    <r>
      <rPr>
        <sz val="11"/>
        <color theme="1"/>
        <rFont val="Calibri"/>
        <family val="2"/>
        <scheme val="minor"/>
      </rPr>
      <t>)</t>
    </r>
  </si>
  <si>
    <r>
      <t>Fuel price (€.L</t>
    </r>
    <r>
      <rPr>
        <vertAlign val="superscript"/>
        <sz val="11"/>
        <color theme="1"/>
        <rFont val="Calibri"/>
        <family val="2"/>
        <scheme val="minor"/>
      </rPr>
      <t>-1</t>
    </r>
    <r>
      <rPr>
        <sz val="11"/>
        <color theme="1"/>
        <rFont val="Calibri"/>
        <family val="2"/>
        <scheme val="minor"/>
      </rPr>
      <t>)</t>
    </r>
  </si>
  <si>
    <r>
      <t>Conventional Milk (basis) price (€.1000 L</t>
    </r>
    <r>
      <rPr>
        <vertAlign val="superscript"/>
        <sz val="11"/>
        <color theme="1"/>
        <rFont val="Calibri"/>
        <family val="2"/>
        <scheme val="minor"/>
      </rPr>
      <t>-1</t>
    </r>
    <r>
      <rPr>
        <sz val="11"/>
        <color theme="1"/>
        <rFont val="Calibri"/>
        <family val="2"/>
        <scheme val="minor"/>
      </rPr>
      <t>) fat 42.0 / protein 33.0</t>
    </r>
  </si>
  <si>
    <r>
      <t>Premium for Organic Milk price (€.1000 L</t>
    </r>
    <r>
      <rPr>
        <vertAlign val="superscript"/>
        <sz val="11"/>
        <color theme="1"/>
        <rFont val="Calibri"/>
        <family val="2"/>
        <scheme val="minor"/>
      </rPr>
      <t>-1</t>
    </r>
    <r>
      <rPr>
        <sz val="11"/>
        <color theme="1"/>
        <rFont val="Calibri"/>
        <family val="2"/>
        <scheme val="minor"/>
      </rPr>
      <t>) fat 41.2 / protein 32.1</t>
    </r>
  </si>
  <si>
    <r>
      <t>Premium for organic conversion (€.ha</t>
    </r>
    <r>
      <rPr>
        <vertAlign val="superscript"/>
        <sz val="11"/>
        <color theme="1"/>
        <rFont val="Calibri"/>
        <family val="2"/>
        <scheme val="minor"/>
      </rPr>
      <t>-1</t>
    </r>
    <r>
      <rPr>
        <sz val="11"/>
        <color theme="1"/>
        <rFont val="Calibri"/>
        <family val="2"/>
        <scheme val="minor"/>
      </rPr>
      <t>)</t>
    </r>
  </si>
  <si>
    <r>
      <t>Calf price - Holstein (€.animal</t>
    </r>
    <r>
      <rPr>
        <vertAlign val="superscript"/>
        <sz val="11"/>
        <color theme="1"/>
        <rFont val="Calibri"/>
        <family val="2"/>
        <scheme val="minor"/>
      </rPr>
      <t>-1</t>
    </r>
    <r>
      <rPr>
        <sz val="11"/>
        <color theme="1"/>
        <rFont val="Calibri"/>
        <family val="2"/>
        <scheme val="minor"/>
      </rPr>
      <t>)</t>
    </r>
  </si>
  <si>
    <r>
      <t>Preignant heifer price - Holstein (€.animal</t>
    </r>
    <r>
      <rPr>
        <vertAlign val="superscript"/>
        <sz val="11"/>
        <color theme="1"/>
        <rFont val="Calibri"/>
        <family val="2"/>
        <scheme val="minor"/>
      </rPr>
      <t>-1</t>
    </r>
    <r>
      <rPr>
        <sz val="11"/>
        <color theme="1"/>
        <rFont val="Calibri"/>
        <family val="2"/>
        <scheme val="minor"/>
      </rPr>
      <t>)</t>
    </r>
  </si>
  <si>
    <r>
      <t>Calf price - Siemmental (€.animal</t>
    </r>
    <r>
      <rPr>
        <vertAlign val="superscript"/>
        <sz val="11"/>
        <color theme="1"/>
        <rFont val="Calibri"/>
        <family val="2"/>
        <scheme val="minor"/>
      </rPr>
      <t>-1</t>
    </r>
    <r>
      <rPr>
        <sz val="11"/>
        <color theme="1"/>
        <rFont val="Calibri"/>
        <family val="2"/>
        <scheme val="minor"/>
      </rPr>
      <t>)</t>
    </r>
  </si>
  <si>
    <r>
      <t>Preignant heifer price - Siemmental (€.animal</t>
    </r>
    <r>
      <rPr>
        <vertAlign val="superscript"/>
        <sz val="11"/>
        <color theme="1"/>
        <rFont val="Calibri"/>
        <family val="2"/>
        <scheme val="minor"/>
      </rPr>
      <t>-1</t>
    </r>
    <r>
      <rPr>
        <sz val="11"/>
        <color theme="1"/>
        <rFont val="Calibri"/>
        <family val="2"/>
        <scheme val="minor"/>
      </rPr>
      <t>)</t>
    </r>
  </si>
  <si>
    <r>
      <t>Cost of one crop treatment (€.ha</t>
    </r>
    <r>
      <rPr>
        <vertAlign val="superscript"/>
        <sz val="11"/>
        <color theme="1"/>
        <rFont val="Calibri"/>
        <family val="2"/>
        <scheme val="minor"/>
      </rPr>
      <t>-1</t>
    </r>
    <r>
      <rPr>
        <sz val="11"/>
        <color theme="1"/>
        <rFont val="Calibri"/>
        <family val="2"/>
        <scheme val="minor"/>
      </rPr>
      <t>)</t>
    </r>
  </si>
  <si>
    <r>
      <t>Artificial N (ammonitrate 33.5%) price (€.t</t>
    </r>
    <r>
      <rPr>
        <vertAlign val="superscript"/>
        <sz val="11"/>
        <color theme="1"/>
        <rFont val="Calibri"/>
        <family val="2"/>
        <scheme val="minor"/>
      </rPr>
      <t>-1</t>
    </r>
    <r>
      <rPr>
        <sz val="11"/>
        <color theme="1"/>
        <rFont val="Calibri"/>
        <family val="2"/>
        <scheme val="minor"/>
      </rPr>
      <t>)</t>
    </r>
  </si>
  <si>
    <r>
      <t>Sugar beet sold price (conventional) (€.t</t>
    </r>
    <r>
      <rPr>
        <vertAlign val="superscript"/>
        <sz val="11"/>
        <color theme="1"/>
        <rFont val="Calibri"/>
        <family val="2"/>
        <scheme val="minor"/>
      </rPr>
      <t>-1</t>
    </r>
    <r>
      <rPr>
        <sz val="11"/>
        <color theme="1"/>
        <rFont val="Calibri"/>
        <family val="2"/>
        <scheme val="minor"/>
      </rPr>
      <t>)</t>
    </r>
  </si>
  <si>
    <r>
      <t>Rapeseed sold price (conventional) (€.t</t>
    </r>
    <r>
      <rPr>
        <vertAlign val="subscript"/>
        <sz val="11"/>
        <color theme="1"/>
        <rFont val="Calibri"/>
        <family val="2"/>
        <scheme val="minor"/>
      </rPr>
      <t>DM</t>
    </r>
    <r>
      <rPr>
        <vertAlign val="superscript"/>
        <sz val="11"/>
        <color theme="1"/>
        <rFont val="Calibri"/>
        <family val="2"/>
        <scheme val="minor"/>
      </rPr>
      <t>-1</t>
    </r>
    <r>
      <rPr>
        <sz val="11"/>
        <color theme="1"/>
        <rFont val="Calibri"/>
        <family val="2"/>
        <scheme val="minor"/>
      </rPr>
      <t>)</t>
    </r>
  </si>
  <si>
    <r>
      <t>Pea sold price (conventional) (€.t</t>
    </r>
    <r>
      <rPr>
        <vertAlign val="subscript"/>
        <sz val="11"/>
        <color theme="1"/>
        <rFont val="Calibri"/>
        <family val="2"/>
        <scheme val="minor"/>
      </rPr>
      <t>DM</t>
    </r>
    <r>
      <rPr>
        <vertAlign val="superscript"/>
        <sz val="11"/>
        <color theme="1"/>
        <rFont val="Calibri"/>
        <family val="2"/>
        <scheme val="minor"/>
      </rPr>
      <t>-1</t>
    </r>
    <r>
      <rPr>
        <sz val="11"/>
        <color theme="1"/>
        <rFont val="Calibri"/>
        <family val="2"/>
        <scheme val="minor"/>
      </rPr>
      <t>)</t>
    </r>
  </si>
  <si>
    <r>
      <t>Potatoe sold price (conventional) (€.t</t>
    </r>
    <r>
      <rPr>
        <vertAlign val="superscript"/>
        <sz val="11"/>
        <color theme="1"/>
        <rFont val="Calibri"/>
        <family val="2"/>
        <scheme val="minor"/>
      </rPr>
      <t>-1</t>
    </r>
    <r>
      <rPr>
        <sz val="11"/>
        <color theme="1"/>
        <rFont val="Calibri"/>
        <family val="2"/>
        <scheme val="minor"/>
      </rPr>
      <t>)</t>
    </r>
  </si>
  <si>
    <r>
      <t>Calf price - Montbeliarde (€.animal</t>
    </r>
    <r>
      <rPr>
        <vertAlign val="superscript"/>
        <sz val="11"/>
        <color theme="1"/>
        <rFont val="Calibri"/>
        <family val="2"/>
        <scheme val="minor"/>
      </rPr>
      <t>-1</t>
    </r>
    <r>
      <rPr>
        <sz val="11"/>
        <color theme="1"/>
        <rFont val="Calibri"/>
        <family val="2"/>
        <scheme val="minor"/>
      </rPr>
      <t>)</t>
    </r>
  </si>
  <si>
    <r>
      <t>Pregnant heifer price - Montbeliarde (€.animal</t>
    </r>
    <r>
      <rPr>
        <vertAlign val="superscript"/>
        <sz val="11"/>
        <color theme="1"/>
        <rFont val="Calibri"/>
        <family val="2"/>
        <scheme val="minor"/>
      </rPr>
      <t>-1</t>
    </r>
    <r>
      <rPr>
        <sz val="11"/>
        <color theme="1"/>
        <rFont val="Calibri"/>
        <family val="2"/>
        <scheme val="minor"/>
      </rPr>
      <t>)</t>
    </r>
  </si>
  <si>
    <r>
      <t>applied manure, slurry and fertilizers (kg N-N2O.kg N</t>
    </r>
    <r>
      <rPr>
        <vertAlign val="superscript"/>
        <sz val="11"/>
        <color theme="1"/>
        <rFont val="Calibri"/>
        <family val="2"/>
        <scheme val="minor"/>
      </rPr>
      <t>-1</t>
    </r>
    <r>
      <rPr>
        <sz val="11"/>
        <color theme="1"/>
        <rFont val="Calibri"/>
        <family val="2"/>
        <scheme val="minor"/>
      </rPr>
      <t>)</t>
    </r>
  </si>
  <si>
    <r>
      <t>urine and dung at pasture (kg N-N2O.kg N</t>
    </r>
    <r>
      <rPr>
        <vertAlign val="superscript"/>
        <sz val="11"/>
        <color theme="1"/>
        <rFont val="Calibri"/>
        <family val="2"/>
        <scheme val="minor"/>
      </rPr>
      <t>-1</t>
    </r>
    <r>
      <rPr>
        <sz val="11"/>
        <color theme="1"/>
        <rFont val="Calibri"/>
        <family val="2"/>
        <scheme val="minor"/>
      </rPr>
      <t>)</t>
    </r>
  </si>
  <si>
    <r>
      <t>manure and slurry management (kg N-N2O.kg N</t>
    </r>
    <r>
      <rPr>
        <vertAlign val="superscript"/>
        <sz val="11"/>
        <color theme="1"/>
        <rFont val="Calibri"/>
        <family val="2"/>
        <scheme val="minor"/>
      </rPr>
      <t>-1</t>
    </r>
    <r>
      <rPr>
        <sz val="11"/>
        <color theme="1"/>
        <rFont val="Calibri"/>
        <family val="2"/>
        <scheme val="minor"/>
      </rPr>
      <t>)</t>
    </r>
  </si>
  <si>
    <r>
      <t xml:space="preserve"> manure management - cows (kg CH4.year</t>
    </r>
    <r>
      <rPr>
        <vertAlign val="superscript"/>
        <sz val="11"/>
        <color theme="1"/>
        <rFont val="Calibri"/>
        <family val="2"/>
        <scheme val="minor"/>
      </rPr>
      <t>-1</t>
    </r>
    <r>
      <rPr>
        <sz val="11"/>
        <color theme="1"/>
        <rFont val="Calibri"/>
        <family val="2"/>
        <scheme val="minor"/>
      </rPr>
      <t>)</t>
    </r>
  </si>
  <si>
    <r>
      <t xml:space="preserve"> manure management - other than cows (kg CH4.year</t>
    </r>
    <r>
      <rPr>
        <vertAlign val="superscript"/>
        <sz val="11"/>
        <color theme="1"/>
        <rFont val="Calibri"/>
        <family val="2"/>
        <scheme val="minor"/>
      </rPr>
      <t>-1</t>
    </r>
    <r>
      <rPr>
        <sz val="11"/>
        <color theme="1"/>
        <rFont val="Calibri"/>
        <family val="2"/>
        <scheme val="minor"/>
      </rPr>
      <t>)</t>
    </r>
  </si>
  <si>
    <r>
      <t xml:space="preserve"> slurry management - cows (kg CH4.year</t>
    </r>
    <r>
      <rPr>
        <vertAlign val="superscript"/>
        <sz val="11"/>
        <color theme="1"/>
        <rFont val="Calibri"/>
        <family val="2"/>
        <scheme val="minor"/>
      </rPr>
      <t>-1</t>
    </r>
    <r>
      <rPr>
        <sz val="11"/>
        <color theme="1"/>
        <rFont val="Calibri"/>
        <family val="2"/>
        <scheme val="minor"/>
      </rPr>
      <t>)</t>
    </r>
  </si>
  <si>
    <r>
      <t xml:space="preserve"> slurry management - other than cows (kg CH4.year</t>
    </r>
    <r>
      <rPr>
        <vertAlign val="superscript"/>
        <sz val="11"/>
        <color theme="1"/>
        <rFont val="Calibri"/>
        <family val="2"/>
        <scheme val="minor"/>
      </rPr>
      <t>-1</t>
    </r>
    <r>
      <rPr>
        <sz val="11"/>
        <color theme="1"/>
        <rFont val="Calibri"/>
        <family val="2"/>
        <scheme val="minor"/>
      </rPr>
      <t>)</t>
    </r>
  </si>
  <si>
    <r>
      <t xml:space="preserve"> excretion at grazing - cows (kg CH4.year</t>
    </r>
    <r>
      <rPr>
        <vertAlign val="superscript"/>
        <sz val="11"/>
        <color theme="1"/>
        <rFont val="Calibri"/>
        <family val="2"/>
        <scheme val="minor"/>
      </rPr>
      <t>-1</t>
    </r>
    <r>
      <rPr>
        <sz val="11"/>
        <color theme="1"/>
        <rFont val="Calibri"/>
        <family val="2"/>
        <scheme val="minor"/>
      </rPr>
      <t>)</t>
    </r>
  </si>
  <si>
    <r>
      <t xml:space="preserve"> excretion at grazing - other than cows (kg CH4.year</t>
    </r>
    <r>
      <rPr>
        <vertAlign val="superscript"/>
        <sz val="11"/>
        <color theme="1"/>
        <rFont val="Calibri"/>
        <family val="2"/>
        <scheme val="minor"/>
      </rPr>
      <t>-1</t>
    </r>
    <r>
      <rPr>
        <sz val="11"/>
        <color theme="1"/>
        <rFont val="Calibri"/>
        <family val="2"/>
        <scheme val="minor"/>
      </rPr>
      <t>)</t>
    </r>
  </si>
  <si>
    <r>
      <t>Emission of enteric methane (MJ.kg CH4-1.year</t>
    </r>
    <r>
      <rPr>
        <vertAlign val="superscript"/>
        <sz val="11"/>
        <color theme="1"/>
        <rFont val="Calibri"/>
        <family val="2"/>
        <scheme val="minor"/>
      </rPr>
      <t>-1</t>
    </r>
    <r>
      <rPr>
        <sz val="11"/>
        <color theme="1"/>
        <rFont val="Calibri"/>
        <family val="2"/>
        <scheme val="minor"/>
      </rPr>
      <t>)</t>
    </r>
  </si>
  <si>
    <r>
      <t>fuel combustion (kg CO2.kg</t>
    </r>
    <r>
      <rPr>
        <vertAlign val="subscript"/>
        <sz val="11"/>
        <color theme="1"/>
        <rFont val="Calibri"/>
        <family val="2"/>
        <scheme val="minor"/>
      </rPr>
      <t>fuel</t>
    </r>
    <r>
      <rPr>
        <vertAlign val="superscript"/>
        <sz val="11"/>
        <color theme="1"/>
        <rFont val="Calibri"/>
        <family val="2"/>
        <scheme val="minor"/>
      </rPr>
      <t>-1</t>
    </r>
    <r>
      <rPr>
        <sz val="11"/>
        <color theme="1"/>
        <rFont val="Calibri"/>
        <family val="2"/>
        <scheme val="minor"/>
      </rPr>
      <t>)</t>
    </r>
  </si>
  <si>
    <r>
      <t>Legal annual workload (h.year</t>
    </r>
    <r>
      <rPr>
        <vertAlign val="superscript"/>
        <sz val="11"/>
        <rFont val="Calibri"/>
        <family val="2"/>
        <scheme val="minor"/>
      </rPr>
      <t>-1</t>
    </r>
    <r>
      <rPr>
        <sz val="11"/>
        <rFont val="Calibri"/>
        <family val="2"/>
        <scheme val="minor"/>
      </rPr>
      <t>)</t>
    </r>
  </si>
  <si>
    <r>
      <t>Legal minimum salary (€.year</t>
    </r>
    <r>
      <rPr>
        <vertAlign val="superscript"/>
        <sz val="11"/>
        <rFont val="Calibri"/>
        <family val="2"/>
        <scheme val="minor"/>
      </rPr>
      <t>-1</t>
    </r>
    <r>
      <rPr>
        <sz val="11"/>
        <rFont val="Calibri"/>
        <family val="2"/>
        <scheme val="minor"/>
      </rPr>
      <t>)</t>
    </r>
  </si>
  <si>
    <t>Manure (unitless)</t>
  </si>
  <si>
    <t>(unitless)</t>
  </si>
  <si>
    <t>Extra-cost due to organic system (unitless)</t>
  </si>
  <si>
    <t>grazing of cows and heifers  (unitless)</t>
  </si>
  <si>
    <t>grazing of cows or heifers  (unitless)</t>
  </si>
  <si>
    <r>
      <t>N need
(kg N.ha</t>
    </r>
    <r>
      <rPr>
        <vertAlign val="superscript"/>
        <sz val="11"/>
        <rFont val="Calibri"/>
        <family val="2"/>
        <scheme val="minor"/>
      </rPr>
      <t>-1</t>
    </r>
    <r>
      <rPr>
        <sz val="11"/>
        <rFont val="Calibri"/>
        <family val="2"/>
        <scheme val="minor"/>
      </rPr>
      <t>)</t>
    </r>
  </si>
  <si>
    <r>
      <t>N content
(kg N.t</t>
    </r>
    <r>
      <rPr>
        <vertAlign val="superscript"/>
        <sz val="11"/>
        <rFont val="Calibri"/>
        <family val="2"/>
        <scheme val="minor"/>
      </rPr>
      <t>-1</t>
    </r>
    <r>
      <rPr>
        <sz val="11"/>
        <rFont val="Calibri"/>
        <family val="2"/>
        <scheme val="minor"/>
      </rPr>
      <t>)</t>
    </r>
  </si>
  <si>
    <r>
      <t>Building costs
(€.animal</t>
    </r>
    <r>
      <rPr>
        <vertAlign val="superscript"/>
        <sz val="11"/>
        <color theme="1"/>
        <rFont val="Calibri"/>
        <family val="2"/>
        <scheme val="minor"/>
      </rPr>
      <t>-1</t>
    </r>
    <r>
      <rPr>
        <sz val="11"/>
        <color theme="1"/>
        <rFont val="Calibri"/>
        <family val="2"/>
        <scheme val="minor"/>
      </rPr>
      <t>)</t>
    </r>
  </si>
  <si>
    <r>
      <t>Emission factor 
(kg N-NH3.kg N</t>
    </r>
    <r>
      <rPr>
        <vertAlign val="superscript"/>
        <sz val="11"/>
        <color theme="1"/>
        <rFont val="Calibri"/>
        <family val="2"/>
        <scheme val="minor"/>
      </rPr>
      <t>-1</t>
    </r>
    <r>
      <rPr>
        <sz val="11"/>
        <color theme="1"/>
        <rFont val="Calibri"/>
        <family val="2"/>
        <scheme val="minor"/>
      </rPr>
      <t>)</t>
    </r>
  </si>
  <si>
    <t>+10</t>
  </si>
  <si>
    <t>+5</t>
  </si>
  <si>
    <t>+60</t>
  </si>
  <si>
    <t>+100</t>
  </si>
  <si>
    <t>+25</t>
  </si>
  <si>
    <t>+12.5</t>
  </si>
  <si>
    <t>+35</t>
  </si>
  <si>
    <t>+41.5</t>
  </si>
  <si>
    <t>+17.5</t>
  </si>
  <si>
    <t>+30</t>
  </si>
  <si>
    <t>+18</t>
  </si>
  <si>
    <t>+3</t>
  </si>
  <si>
    <t>+1</t>
  </si>
  <si>
    <t>+8</t>
  </si>
  <si>
    <t>+2</t>
  </si>
  <si>
    <t>+6</t>
  </si>
  <si>
    <t>+1.00</t>
  </si>
  <si>
    <t>+2.00</t>
  </si>
  <si>
    <t>+0.50</t>
  </si>
  <si>
    <t>+0.25</t>
  </si>
  <si>
    <t>+14.00</t>
  </si>
  <si>
    <t>+17.00</t>
  </si>
  <si>
    <t>+43.83</t>
  </si>
  <si>
    <t>+48.79</t>
  </si>
  <si>
    <t>+48.8</t>
  </si>
  <si>
    <t>+14.61</t>
  </si>
  <si>
    <t>+18.93</t>
  </si>
  <si>
    <t>+23.89</t>
  </si>
  <si>
    <t>+28.85</t>
  </si>
  <si>
    <t>+23.9</t>
  </si>
  <si>
    <t>+9.56</t>
  </si>
  <si>
    <t>+6.31</t>
  </si>
  <si>
    <t>+6.00</t>
  </si>
  <si>
    <t>+2.4</t>
  </si>
  <si>
    <t>+20.64</t>
  </si>
  <si>
    <t>+9.02</t>
  </si>
  <si>
    <t>+3.12</t>
  </si>
  <si>
    <t>+1.56</t>
  </si>
  <si>
    <t>+4.95</t>
  </si>
  <si>
    <t>+9.90</t>
  </si>
  <si>
    <t>+1.98</t>
  </si>
  <si>
    <t>+1.65</t>
  </si>
  <si>
    <t>+11.57</t>
  </si>
  <si>
    <t>+5.00</t>
  </si>
  <si>
    <t>+165600</t>
  </si>
  <si>
    <t>+178800</t>
  </si>
  <si>
    <t>+156600</t>
  </si>
  <si>
    <t>+153000</t>
  </si>
  <si>
    <t>+1.76</t>
  </si>
  <si>
    <t>+2.78</t>
  </si>
  <si>
    <t>+0.67</t>
  </si>
  <si>
    <t>+1.45</t>
  </si>
  <si>
    <t>+2.47</t>
  </si>
  <si>
    <t>+0.08</t>
  </si>
  <si>
    <t>0.04</t>
  </si>
  <si>
    <t>IPCC, 2013</t>
  </si>
  <si>
    <t>IPCC, 2013. Climate change 2013: the physical science basis: Working Group I contribution to the Fifth assessment report of the Intergovernmental Panel on Climate Change. Cambridge University Press, Cambridge, United Kingdom and New York, NY, USA.</t>
  </si>
  <si>
    <t>IPCC, 2006</t>
  </si>
  <si>
    <t>IPCC, 2006. Guidelines for national greenhouse gas inventories, Institute for Global Environmental Strategies (IGES) for the IPCC. ed. Kamiyamaguchi, Japan.</t>
  </si>
  <si>
    <t>Willocquet et al., 2020</t>
  </si>
  <si>
    <t>Willocquet, L., Meza, W.R., Dumont, B., Klocke, B., Feike, T., Kersebaum, K.C., Meriggi, P., Rossi, V., Ficke, A., Djurle, A., Savary, S., 2020. An outlook on wheat health in Europe from a network of field experiments. Crop Prot. 105335. https://doi.org/10.1016/j.cropro.2020.105335</t>
  </si>
  <si>
    <t>Bedoussac et al., 2015</t>
  </si>
  <si>
    <t>Bedoussac, L., Journet, E.-P., Hauggaard-Nielsen, H., Naudin, C., Corre-Hellou, G., Jensen, E.S., Prieur, L., Justes, E., 2015. Ecological principles underlying the increase of productivity achieved by cereal-grain legume intercrops in organic farming. A review. Agron. Sustain. Dev. 35, 911–935. https://doi.org/10.1007/s13593-014-0277-7</t>
  </si>
  <si>
    <t>Bedoussac et al., 2015; Tosti et al., 2016</t>
  </si>
  <si>
    <t>Jørgensen et al., 2014</t>
  </si>
  <si>
    <t>+0.40</t>
  </si>
  <si>
    <t>+0.20</t>
  </si>
  <si>
    <t>+1.60</t>
  </si>
  <si>
    <t>+0.80</t>
  </si>
  <si>
    <t>Rapeseed meal</t>
  </si>
  <si>
    <t>Soybean meal</t>
  </si>
  <si>
    <t>+0.00</t>
  </si>
  <si>
    <t>expert Uliège</t>
  </si>
  <si>
    <t>Expert Uliège</t>
  </si>
  <si>
    <t>Researchers from University of Liège-Gembloux Agro-Bio Tech, Gembloux, Belgium</t>
  </si>
  <si>
    <t>Jørgensen, L.N., Hovmøller, M.S., Hansen, J.G., Lassen, P., Clark, B., Bayles, R., Rodemann, B., Flath, K., Jahn, M., Goral, T., Jerzy Czembor, J., Cheyron, P., Maumene, C., De Pope, C., Ban, R., Nielsen, G.C., Berg, G., 2014. IPM Strategies and Their Dilemmas Including an Introduction to www.eurowheat.org. J. Integr. Agr. 13, 265–281. https://doi.org/10.1016/S2095-3119(13)60646-2</t>
  </si>
  <si>
    <t>Bertrand et al., 2015; Briones and Schmit, 2017 ; Peigné et al., 2009; Perego et al., 2019; Wezel et al., 2014</t>
  </si>
  <si>
    <t>FranceAgriMer, 2015. Les prix payés aux producteurs. Résultats de l’enquête trimestrielle pour les trois premiers trimestres de la campagne 2014/15 (No. 26). FranceAgriMer, Paris, France.</t>
  </si>
  <si>
    <t>Le Betteravier français, 2018</t>
  </si>
  <si>
    <t>Le Betteravier français, 2018. Saint Louis Sucre va payer les betteraves 23,66 €/t.</t>
  </si>
  <si>
    <t>Conventional tillage</t>
  </si>
  <si>
    <t>Reduced tillage</t>
  </si>
  <si>
    <t>No tillage</t>
  </si>
  <si>
    <t>Overall</t>
  </si>
  <si>
    <t>USER MANUAL</t>
  </si>
  <si>
    <t>+1.14</t>
  </si>
  <si>
    <t>+0.42</t>
  </si>
  <si>
    <t>+2.93</t>
  </si>
  <si>
    <t>+1.17</t>
  </si>
  <si>
    <t>+0.64</t>
  </si>
  <si>
    <t>+0.87</t>
  </si>
  <si>
    <t>+0.43</t>
  </si>
  <si>
    <t>+0.14</t>
  </si>
  <si>
    <t>+0.24</t>
  </si>
  <si>
    <t>+0.12</t>
  </si>
  <si>
    <t>+0.33</t>
  </si>
  <si>
    <t>+0.22</t>
  </si>
  <si>
    <t>+0.11</t>
  </si>
  <si>
    <t>+0.44</t>
  </si>
  <si>
    <t>+0.66</t>
  </si>
  <si>
    <t>+0.04</t>
  </si>
  <si>
    <t>+0.13</t>
  </si>
  <si>
    <t>Male cow management</t>
  </si>
  <si>
    <t xml:space="preserve">The serious game SEGAE was created by six European universities in 2020. It aims to help learn agroecology. Based on a modelling framework, it includes a graphical interface and a matrix that are connected by a calculation engine programmed in JavaScript. </t>
  </si>
  <si>
    <t>The matrix quantifies impacts of agroecological practices on many indicators in a synthetic way. The original matrix summarizes impacts of practices using impact factors that connect 124 practices to 575 indicators.</t>
  </si>
  <si>
    <t xml:space="preserve">This database is a revised version of the matrix in SEGAE. This revised version was simplified compared to the original matrix, to ease reading, and supplemented with the references on which it is based. </t>
  </si>
  <si>
    <r>
      <t xml:space="preserve">Each practice corresponds to two adjacent lines: the top line provides factors for the practice's impact on indicators, while the bottom line provides the corresponding reference. A code in column D is assigned for each practice and reference (e.g., </t>
    </r>
    <r>
      <rPr>
        <i/>
        <sz val="10"/>
        <color theme="1"/>
        <rFont val="Arial"/>
        <family val="2"/>
      </rPr>
      <t>C.1.1.</t>
    </r>
    <r>
      <rPr>
        <sz val="10"/>
        <color theme="1"/>
        <rFont val="Arial"/>
        <family val="2"/>
      </rPr>
      <t xml:space="preserve"> for “conventional tillage” and </t>
    </r>
    <r>
      <rPr>
        <i/>
        <sz val="10"/>
        <color theme="1"/>
        <rFont val="Arial"/>
        <family val="2"/>
      </rPr>
      <t>C.1.1.ref</t>
    </r>
    <r>
      <rPr>
        <sz val="10"/>
        <color theme="1"/>
        <rFont val="Arial"/>
        <family val="2"/>
      </rPr>
      <t xml:space="preserve"> for its reference).</t>
    </r>
  </si>
  <si>
    <t>Default value on the French Farm</t>
  </si>
  <si>
    <t>Most impact factors in the matrix are multiplicative,  but some of them are additive, which is specified by adding "+" before the value. The impact factors influence the default values of indicators, which are specified on line 4.</t>
  </si>
  <si>
    <t xml:space="preserve">In some cases, impact factors cannot modify default values below minimum values or above maximum values, specified in lines 3 and 5, respectively. </t>
  </si>
  <si>
    <t>Fall cover crop destroyed before winter</t>
  </si>
  <si>
    <t>Fall cover crop destroyed early spring</t>
  </si>
  <si>
    <t>RSM feed price (conventional) (€.tDM-1)</t>
  </si>
  <si>
    <t>SBM feed price (conventional) (€.tDM-1)</t>
  </si>
  <si>
    <t>Maize silage feed price (conventional) (€.tDM-1)</t>
  </si>
  <si>
    <t>Grass feed price (conventional) (€.tDM-1)</t>
  </si>
  <si>
    <t>Alfalfa silage feed price (conventional) (€.tDM-1)</t>
  </si>
  <si>
    <t>Sorghum feed price (conventional) (€.tDM-1)</t>
  </si>
  <si>
    <t>Barley feed price (conventional) (€.tDM-1)</t>
  </si>
  <si>
    <t>Faba bean feed price (conventional) (€.tDM-1)</t>
  </si>
  <si>
    <t>Wheat feed price (conventional) (€.tDM-1)</t>
  </si>
  <si>
    <t>Milk replacer feed price (conventional) (€.kgDM-1)</t>
  </si>
  <si>
    <t>Straw feed price (conventional) (€.tDM-1)</t>
  </si>
  <si>
    <t>Maize silage sold price (conventional) (€.tDM-1)</t>
  </si>
  <si>
    <t>Grass sold price (conventional) (€.tDM-1)</t>
  </si>
  <si>
    <t>Alfalfa sold price (conventional) (€.tDM-1)</t>
  </si>
  <si>
    <t>Sorghum sold price (conventional) (€.tDM-1)</t>
  </si>
  <si>
    <t>Barley sold price (conventional) (€.tDM-1)</t>
  </si>
  <si>
    <t>Faba bean sold price (conventional) (€.tDM-1)</t>
  </si>
  <si>
    <t>Wheat sold price (conventional) (€.tDM-1)</t>
  </si>
  <si>
    <t>Straw sold price (conventional) (€.tDM-1)</t>
  </si>
  <si>
    <r>
      <t>The sixth worksheet (i.e. “Parameters“) represents data that specifies other default values in the game. It includes data related to specific elements of the farm, such as (i) technical data (e.g., nitrogen need of crops), economic data (e.g., selling prices and input prices) and environmental data (e.g., CO</t>
    </r>
    <r>
      <rPr>
        <vertAlign val="subscript"/>
        <sz val="10"/>
        <color theme="1"/>
        <rFont val="Arial"/>
        <family val="2"/>
      </rPr>
      <t>2</t>
    </r>
    <r>
      <rPr>
        <sz val="10"/>
        <color theme="1"/>
        <rFont val="Arial"/>
        <family val="2"/>
      </rPr>
      <t xml:space="preserve"> emission factors). Each data point is associated with its reference. </t>
    </r>
  </si>
  <si>
    <t>The matrix available here is divided in four worksheets to separate the main components of an integrated crop-livestock farm:
- Crop
- Animal
- Environment
- Socio-economic</t>
  </si>
  <si>
    <t xml:space="preserve">The seventh sheet (i.e., "References") provides the details of the references cited in the other worksheets and lists the references alphabetically by the name of the first author. </t>
  </si>
  <si>
    <t>Culled cow price - Holstein (€.kg meat-1)</t>
  </si>
  <si>
    <t>Bull and steer, non-pregnant heifer price - Holstein (€.kg meat-1)</t>
  </si>
  <si>
    <t>Culled cow price - Siemmental (€.kg meat-1)</t>
  </si>
  <si>
    <t>Bull and steer, non-pregnant heifer price - Simmental (€.kg meat-1)</t>
  </si>
  <si>
    <t>Culled cow price - Montbeliarde (€.kg meat-1)</t>
  </si>
  <si>
    <t>Bull and steer, non-pregnant heifer price - Montbeliarde (€.kg meat-1)</t>
  </si>
  <si>
    <r>
      <t>Reasonable amount of workload (h.month</t>
    </r>
    <r>
      <rPr>
        <vertAlign val="superscript"/>
        <sz val="11"/>
        <rFont val="Calibri"/>
        <family val="2"/>
        <scheme val="minor"/>
      </rPr>
      <t>-1</t>
    </r>
    <r>
      <rPr>
        <sz val="11"/>
        <rFont val="Calibri"/>
        <family val="2"/>
        <scheme val="minor"/>
      </rPr>
      <t>.permanent worker</t>
    </r>
    <r>
      <rPr>
        <vertAlign val="superscript"/>
        <sz val="11"/>
        <rFont val="Calibri"/>
        <family val="2"/>
        <scheme val="minor"/>
      </rPr>
      <t>-1</t>
    </r>
    <r>
      <rPr>
        <sz val="11"/>
        <rFont val="Calibri"/>
        <family val="2"/>
        <scheme val="minor"/>
      </rPr>
      <t>)</t>
    </r>
  </si>
  <si>
    <t>Pool of labour (h.month-1.permanent worker-1)</t>
  </si>
  <si>
    <r>
      <t>CO</t>
    </r>
    <r>
      <rPr>
        <vertAlign val="subscript"/>
        <sz val="11"/>
        <color theme="1"/>
        <rFont val="Calibri"/>
        <family val="2"/>
        <scheme val="minor"/>
      </rPr>
      <t>2</t>
    </r>
    <r>
      <rPr>
        <sz val="11"/>
        <color theme="1"/>
        <rFont val="Calibri"/>
        <family val="2"/>
        <scheme val="minor"/>
      </rPr>
      <t xml:space="preserve"> equivalent factor 
(kg CO2</t>
    </r>
    <r>
      <rPr>
        <vertAlign val="subscript"/>
        <sz val="11"/>
        <color theme="1"/>
        <rFont val="Calibri"/>
        <family val="2"/>
        <scheme val="minor"/>
      </rPr>
      <t>eq</t>
    </r>
    <r>
      <rPr>
        <sz val="11"/>
        <color theme="1"/>
        <rFont val="Calibri"/>
        <family val="2"/>
        <scheme val="minor"/>
      </rPr>
      <t>.kg</t>
    </r>
    <r>
      <rPr>
        <vertAlign val="superscript"/>
        <sz val="11"/>
        <color theme="1"/>
        <rFont val="Calibri"/>
        <family val="2"/>
        <scheme val="minor"/>
      </rPr>
      <t>-1</t>
    </r>
    <r>
      <rPr>
        <sz val="11"/>
        <color theme="1"/>
        <rFont val="Calibri"/>
        <family val="2"/>
        <scheme val="minor"/>
      </rPr>
      <t>)</t>
    </r>
  </si>
  <si>
    <t xml:space="preserve">The impact factors were determined in different ways, indicated by a color code in the file “SEGAEmatrix":
- found in original studies described in peer-reviewed articles (green) 
- determined by analyzing several scientific articles or local technical documents (blue)
- calculated using specific tools (e.g., scientific models or software) (purple)
- estimated by our expert assessment in the associated fields (orange)
- used only for internal model calculations (gray), with no influence on sustainability indicators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</si>
</sst>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6" x14ac:knownFonts="1">
    <font>
      <sz val="11"/>
      <color theme="1"/>
      <name val="Calibri"/>
      <family val="2"/>
      <scheme val="minor"/>
    </font>
    <font>
      <sz val="10"/>
      <color theme="1"/>
      <name val="Arial"/>
      <family val="2"/>
    </font>
    <font>
      <sz val="10"/>
      <color rgb="FF000000"/>
      <name val="Arial"/>
      <family val="2"/>
    </font>
    <font>
      <b/>
      <sz val="11"/>
      <color theme="1"/>
      <name val="Calibri"/>
      <family val="2"/>
      <scheme val="minor"/>
    </font>
    <font>
      <sz val="11"/>
      <name val="Calibri"/>
      <family val="2"/>
      <scheme val="minor"/>
    </font>
    <font>
      <sz val="11"/>
      <color theme="0" tint="-0.14999847407452621"/>
      <name val="Calibri"/>
      <family val="2"/>
      <scheme val="minor"/>
    </font>
    <font>
      <sz val="11"/>
      <color theme="0" tint="-0.249977111117893"/>
      <name val="Calibri"/>
      <family val="2"/>
      <scheme val="minor"/>
    </font>
    <font>
      <b/>
      <sz val="10"/>
      <color theme="1"/>
      <name val="Arial"/>
      <family val="2"/>
    </font>
    <font>
      <sz val="10"/>
      <name val="Arial"/>
      <family val="2"/>
    </font>
    <font>
      <vertAlign val="subscript"/>
      <sz val="10"/>
      <color theme="1"/>
      <name val="Arial"/>
      <family val="2"/>
    </font>
    <font>
      <sz val="9"/>
      <color theme="1"/>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1"/>
      <color rgb="FF00B050"/>
      <name val="Calibri"/>
      <family val="2"/>
      <scheme val="minor"/>
    </font>
    <font>
      <b/>
      <sz val="10"/>
      <name val="Arial"/>
      <family val="2"/>
    </font>
    <font>
      <b/>
      <sz val="10"/>
      <color rgb="FFFF0000"/>
      <name val="Arial"/>
      <family val="2"/>
    </font>
    <font>
      <b/>
      <vertAlign val="superscript"/>
      <sz val="11"/>
      <name val="Calibri"/>
      <family val="2"/>
      <scheme val="minor"/>
    </font>
    <font>
      <b/>
      <vertAlign val="superscript"/>
      <sz val="11"/>
      <color theme="1"/>
      <name val="Calibri"/>
      <family val="2"/>
      <scheme val="minor"/>
    </font>
    <font>
      <vertAlign val="superscript"/>
      <sz val="10"/>
      <color theme="1"/>
      <name val="Arial"/>
      <family val="2"/>
    </font>
    <font>
      <b/>
      <vertAlign val="subscript"/>
      <sz val="11"/>
      <name val="Calibri"/>
      <family val="2"/>
      <scheme val="minor"/>
    </font>
    <font>
      <vertAlign val="subscript"/>
      <sz val="11"/>
      <color theme="1"/>
      <name val="Calibri"/>
      <family val="2"/>
      <scheme val="minor"/>
    </font>
    <font>
      <vertAlign val="superscript"/>
      <sz val="11"/>
      <color theme="1"/>
      <name val="Calibri"/>
      <family val="2"/>
      <scheme val="minor"/>
    </font>
    <font>
      <vertAlign val="superscript"/>
      <sz val="11"/>
      <name val="Calibri"/>
      <family val="2"/>
      <scheme val="minor"/>
    </font>
    <font>
      <i/>
      <sz val="10"/>
      <color theme="1"/>
      <name val="Arial"/>
      <family val="2"/>
    </font>
    <font>
      <b/>
      <sz val="11"/>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E3BEFE"/>
        <bgColor indexed="64"/>
      </patternFill>
    </fill>
    <fill>
      <patternFill patternType="solid">
        <fgColor rgb="FFE3BEFE"/>
        <bgColor auto="1"/>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7">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Font="1" applyBorder="1" applyAlignment="1">
      <alignment horizontal="center" vertical="center"/>
    </xf>
    <xf numFmtId="0" fontId="0" fillId="2" borderId="1" xfId="0" applyFill="1" applyBorder="1" applyAlignment="1">
      <alignment horizontal="center" vertical="center"/>
    </xf>
    <xf numFmtId="2" fontId="0" fillId="0" borderId="0" xfId="0" applyNumberFormat="1" applyFont="1" applyAlignment="1">
      <alignment horizontal="center" vertical="center"/>
    </xf>
    <xf numFmtId="2" fontId="0" fillId="0" borderId="0" xfId="0" applyNumberFormat="1" applyBorder="1" applyAlignment="1">
      <alignment horizontal="center" vertical="center"/>
    </xf>
    <xf numFmtId="2" fontId="0" fillId="2" borderId="0" xfId="0" applyNumberFormat="1" applyFill="1" applyBorder="1" applyAlignment="1">
      <alignment horizontal="center" vertical="center"/>
    </xf>
    <xf numFmtId="0" fontId="0" fillId="2" borderId="0" xfId="0" applyFill="1" applyBorder="1" applyAlignment="1">
      <alignment horizontal="center" vertical="center"/>
    </xf>
    <xf numFmtId="2" fontId="0" fillId="0" borderId="2" xfId="0" applyNumberFormat="1" applyBorder="1" applyAlignment="1">
      <alignment horizontal="center" vertical="center"/>
    </xf>
    <xf numFmtId="0" fontId="0" fillId="0" borderId="0" xfId="0" applyFont="1" applyAlignment="1">
      <alignment horizontal="center" vertical="center"/>
    </xf>
    <xf numFmtId="0" fontId="1"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0" fillId="0" borderId="4" xfId="0" applyBorder="1" applyAlignment="1">
      <alignment horizontal="center" vertical="center"/>
    </xf>
    <xf numFmtId="0" fontId="0" fillId="2" borderId="6" xfId="0" applyFill="1" applyBorder="1" applyAlignment="1">
      <alignment horizontal="center" vertical="center"/>
    </xf>
    <xf numFmtId="0" fontId="0" fillId="0" borderId="6" xfId="0" applyBorder="1" applyAlignment="1">
      <alignment horizontal="center" vertical="center"/>
    </xf>
    <xf numFmtId="2" fontId="0" fillId="0" borderId="5"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6" xfId="0" applyNumberFormat="1"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2" fontId="0" fillId="0" borderId="6" xfId="0" applyNumberFormat="1" applyBorder="1" applyAlignment="1">
      <alignment horizontal="center" vertical="center"/>
    </xf>
    <xf numFmtId="2" fontId="0" fillId="2" borderId="6" xfId="0" applyNumberFormat="1" applyFill="1" applyBorder="1" applyAlignment="1">
      <alignment horizontal="center" vertical="center"/>
    </xf>
    <xf numFmtId="2" fontId="0" fillId="0" borderId="4" xfId="0" applyNumberFormat="1" applyBorder="1" applyAlignment="1">
      <alignment horizontal="center" vertical="center"/>
    </xf>
    <xf numFmtId="2" fontId="0" fillId="0" borderId="3" xfId="0" applyNumberFormat="1" applyFont="1" applyBorder="1" applyAlignment="1">
      <alignment horizontal="center" vertical="center"/>
    </xf>
    <xf numFmtId="2" fontId="0" fillId="0" borderId="2" xfId="0" applyNumberFormat="1" applyFont="1" applyBorder="1" applyAlignment="1">
      <alignment horizontal="center" vertical="center"/>
    </xf>
    <xf numFmtId="2" fontId="0" fillId="0" borderId="4" xfId="0" applyNumberFormat="1" applyFont="1" applyBorder="1" applyAlignment="1">
      <alignment horizontal="center" vertical="center"/>
    </xf>
    <xf numFmtId="2" fontId="4" fillId="0" borderId="2" xfId="0" applyNumberFormat="1" applyFont="1" applyBorder="1" applyAlignment="1">
      <alignment horizontal="center" vertical="center"/>
    </xf>
    <xf numFmtId="2" fontId="4" fillId="0" borderId="0" xfId="0" applyNumberFormat="1" applyFont="1" applyBorder="1" applyAlignment="1">
      <alignment horizontal="center" vertical="center"/>
    </xf>
    <xf numFmtId="2" fontId="4" fillId="0" borderId="4" xfId="0" applyNumberFormat="1" applyFont="1" applyBorder="1" applyAlignment="1">
      <alignment horizontal="center" vertical="center"/>
    </xf>
    <xf numFmtId="2" fontId="4" fillId="0" borderId="6" xfId="0" applyNumberFormat="1"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2" fontId="0" fillId="0" borderId="10" xfId="0" applyNumberFormat="1" applyFont="1" applyBorder="1" applyAlignment="1">
      <alignment horizontal="center" vertical="center"/>
    </xf>
    <xf numFmtId="2" fontId="0" fillId="0" borderId="9" xfId="0" applyNumberFormat="1" applyFont="1" applyBorder="1" applyAlignment="1">
      <alignment horizontal="center" vertical="center"/>
    </xf>
    <xf numFmtId="2" fontId="0" fillId="0" borderId="9" xfId="0" applyNumberFormat="1" applyBorder="1" applyAlignment="1">
      <alignment horizontal="center" vertical="center"/>
    </xf>
    <xf numFmtId="2" fontId="0" fillId="0" borderId="10" xfId="0" applyNumberFormat="1" applyBorder="1" applyAlignment="1">
      <alignment horizontal="center" vertical="center"/>
    </xf>
    <xf numFmtId="0" fontId="3" fillId="0" borderId="9" xfId="0" applyFont="1" applyBorder="1" applyAlignment="1">
      <alignment horizontal="center" vertical="center" wrapText="1"/>
    </xf>
    <xf numFmtId="0" fontId="1" fillId="0" borderId="6" xfId="0" applyFont="1" applyFill="1" applyBorder="1" applyAlignment="1" applyProtection="1">
      <alignment horizontal="center" vertical="center" wrapText="1"/>
    </xf>
    <xf numFmtId="0" fontId="0" fillId="0" borderId="6" xfId="0" applyFill="1" applyBorder="1" applyAlignment="1">
      <alignment horizontal="center" vertical="center"/>
    </xf>
    <xf numFmtId="2" fontId="0" fillId="0" borderId="4" xfId="0" applyNumberFormat="1" applyFont="1" applyFill="1" applyBorder="1" applyAlignment="1">
      <alignment horizontal="center" vertical="center"/>
    </xf>
    <xf numFmtId="2" fontId="0" fillId="0" borderId="6" xfId="0" applyNumberFormat="1" applyFont="1" applyFill="1" applyBorder="1" applyAlignment="1">
      <alignment horizontal="center" vertical="center"/>
    </xf>
    <xf numFmtId="2" fontId="0" fillId="0" borderId="4" xfId="0" applyNumberFormat="1" applyFill="1" applyBorder="1" applyAlignment="1">
      <alignment horizontal="center" vertical="center"/>
    </xf>
    <xf numFmtId="2" fontId="4" fillId="0" borderId="10" xfId="0" applyNumberFormat="1" applyFont="1" applyBorder="1" applyAlignment="1">
      <alignment horizontal="center" vertical="center"/>
    </xf>
    <xf numFmtId="2" fontId="0" fillId="2" borderId="9" xfId="0" applyNumberFormat="1" applyFill="1" applyBorder="1" applyAlignment="1">
      <alignment horizontal="center" vertical="center"/>
    </xf>
    <xf numFmtId="164" fontId="0" fillId="0" borderId="9" xfId="0" applyNumberFormat="1" applyBorder="1" applyAlignment="1">
      <alignment horizontal="center" vertical="center"/>
    </xf>
    <xf numFmtId="2" fontId="4" fillId="0" borderId="0" xfId="0" applyNumberFormat="1" applyFont="1" applyAlignment="1">
      <alignment horizontal="center" vertical="center"/>
    </xf>
    <xf numFmtId="0" fontId="0" fillId="2" borderId="8" xfId="0" applyFill="1" applyBorder="1" applyAlignment="1">
      <alignment horizontal="center" vertical="center"/>
    </xf>
    <xf numFmtId="0" fontId="0" fillId="6" borderId="0" xfId="0" applyFill="1" applyBorder="1" applyAlignment="1">
      <alignment horizontal="center" vertical="center"/>
    </xf>
    <xf numFmtId="0" fontId="0" fillId="5" borderId="0" xfId="0" applyFill="1" applyBorder="1" applyAlignment="1">
      <alignment horizontal="left" vertical="center"/>
    </xf>
    <xf numFmtId="0" fontId="0" fillId="3" borderId="5" xfId="0" applyFill="1" applyBorder="1" applyAlignment="1">
      <alignment horizontal="left" vertical="center"/>
    </xf>
    <xf numFmtId="0" fontId="0" fillId="5" borderId="6" xfId="0" applyFill="1" applyBorder="1" applyAlignment="1">
      <alignment horizontal="left" vertical="center"/>
    </xf>
    <xf numFmtId="0" fontId="0" fillId="5" borderId="1" xfId="0" applyFill="1" applyBorder="1" applyAlignment="1">
      <alignment horizontal="left" vertical="center"/>
    </xf>
    <xf numFmtId="0" fontId="0" fillId="3" borderId="6" xfId="0" applyFill="1" applyBorder="1" applyAlignment="1">
      <alignment horizontal="left" vertical="center"/>
    </xf>
    <xf numFmtId="0" fontId="0" fillId="6" borderId="6" xfId="0" applyFill="1" applyBorder="1" applyAlignment="1">
      <alignment horizontal="center" vertical="center"/>
    </xf>
    <xf numFmtId="0" fontId="0" fillId="6" borderId="0" xfId="0" applyFill="1" applyBorder="1" applyAlignment="1">
      <alignment horizontal="left" vertical="center"/>
    </xf>
    <xf numFmtId="0" fontId="0" fillId="6" borderId="6" xfId="0" applyFill="1" applyBorder="1" applyAlignment="1">
      <alignment horizontal="left" vertical="center"/>
    </xf>
    <xf numFmtId="0" fontId="0" fillId="0" borderId="0" xfId="0" applyFont="1" applyAlignment="1">
      <alignment horizontal="left" vertical="center"/>
    </xf>
    <xf numFmtId="0" fontId="10" fillId="6" borderId="0" xfId="0" applyFont="1" applyFill="1" applyBorder="1" applyAlignment="1">
      <alignment horizontal="center" vertical="center"/>
    </xf>
    <xf numFmtId="2" fontId="0" fillId="0" borderId="0" xfId="0" quotePrefix="1" applyNumberFormat="1" applyFont="1" applyBorder="1" applyAlignment="1">
      <alignment horizontal="center" vertical="center"/>
    </xf>
    <xf numFmtId="0" fontId="10" fillId="6" borderId="6" xfId="0" applyFont="1" applyFill="1" applyBorder="1" applyAlignment="1">
      <alignment horizontal="center" vertical="center"/>
    </xf>
    <xf numFmtId="0" fontId="0" fillId="5" borderId="9" xfId="0" applyFill="1" applyBorder="1" applyAlignment="1">
      <alignment horizontal="left" vertical="center"/>
    </xf>
    <xf numFmtId="0" fontId="0" fillId="6" borderId="9" xfId="0" applyFill="1" applyBorder="1" applyAlignment="1">
      <alignment horizontal="center" vertical="center"/>
    </xf>
    <xf numFmtId="2" fontId="0" fillId="0" borderId="5" xfId="0" quotePrefix="1" applyNumberFormat="1" applyFont="1" applyBorder="1" applyAlignment="1">
      <alignment horizontal="center" vertical="center"/>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0" xfId="0" applyFont="1" applyAlignment="1">
      <alignment horizontal="center" vertical="center"/>
    </xf>
    <xf numFmtId="0" fontId="4" fillId="5" borderId="0" xfId="0" applyFont="1" applyFill="1" applyBorder="1" applyAlignment="1">
      <alignment horizontal="left" vertical="center"/>
    </xf>
    <xf numFmtId="0" fontId="8" fillId="0" borderId="0" xfId="0" applyFont="1" applyBorder="1" applyAlignment="1" applyProtection="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2" fillId="6" borderId="0" xfId="0" applyFont="1" applyFill="1" applyBorder="1" applyAlignment="1">
      <alignment horizontal="center" vertical="center"/>
    </xf>
    <xf numFmtId="0" fontId="4" fillId="0" borderId="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4" fillId="0" borderId="0" xfId="0" applyFont="1" applyAlignment="1">
      <alignment horizontal="center" vertical="center" wrapText="1"/>
    </xf>
    <xf numFmtId="2" fontId="4" fillId="0" borderId="2" xfId="0" applyNumberFormat="1" applyFont="1" applyFill="1" applyBorder="1" applyAlignment="1">
      <alignment horizontal="center" vertical="center"/>
    </xf>
    <xf numFmtId="2" fontId="4" fillId="0" borderId="0" xfId="0" applyNumberFormat="1" applyFont="1" applyFill="1" applyAlignment="1">
      <alignment horizontal="center" vertical="center"/>
    </xf>
    <xf numFmtId="0" fontId="4" fillId="5" borderId="6" xfId="0" applyFont="1" applyFill="1" applyBorder="1" applyAlignment="1">
      <alignment horizontal="left" vertical="center"/>
    </xf>
    <xf numFmtId="0" fontId="0" fillId="3" borderId="1" xfId="0" applyFill="1" applyBorder="1" applyAlignment="1">
      <alignment horizontal="left" vertical="center"/>
    </xf>
    <xf numFmtId="0" fontId="0" fillId="3" borderId="8" xfId="0" applyFill="1" applyBorder="1" applyAlignment="1">
      <alignment horizontal="left" vertical="center"/>
    </xf>
    <xf numFmtId="0" fontId="0" fillId="6" borderId="1" xfId="0" applyFill="1" applyBorder="1" applyAlignment="1">
      <alignment horizontal="left" vertical="center"/>
    </xf>
    <xf numFmtId="0" fontId="0" fillId="0" borderId="1" xfId="0" applyFont="1" applyBorder="1" applyAlignment="1">
      <alignment horizontal="center" vertical="center"/>
    </xf>
    <xf numFmtId="0" fontId="0" fillId="7" borderId="6" xfId="0" applyFill="1" applyBorder="1" applyAlignment="1">
      <alignment horizontal="left" vertical="center"/>
    </xf>
    <xf numFmtId="0" fontId="0" fillId="7" borderId="5" xfId="0" applyFill="1" applyBorder="1" applyAlignment="1">
      <alignment horizontal="left" vertical="center"/>
    </xf>
    <xf numFmtId="0" fontId="0" fillId="7" borderId="0" xfId="0" applyFill="1" applyBorder="1" applyAlignment="1">
      <alignment horizontal="left" vertical="center"/>
    </xf>
    <xf numFmtId="0" fontId="11" fillId="0" borderId="0" xfId="0" applyFont="1"/>
    <xf numFmtId="0" fontId="4" fillId="0" borderId="0" xfId="0" applyFont="1"/>
    <xf numFmtId="0" fontId="4" fillId="0" borderId="0" xfId="0" applyFont="1" applyAlignment="1">
      <alignment vertical="center"/>
    </xf>
    <xf numFmtId="0" fontId="4" fillId="0" borderId="0" xfId="0" applyFont="1" applyAlignment="1">
      <alignment horizontal="left"/>
    </xf>
    <xf numFmtId="0" fontId="0" fillId="0" borderId="0" xfId="0" applyAlignment="1">
      <alignment horizontal="center" vertical="center" wrapText="1"/>
    </xf>
    <xf numFmtId="0" fontId="0" fillId="5" borderId="0" xfId="0" applyFont="1" applyFill="1" applyBorder="1" applyAlignment="1">
      <alignment horizontal="left" vertical="center"/>
    </xf>
    <xf numFmtId="0" fontId="1" fillId="0" borderId="0" xfId="0" applyFont="1" applyBorder="1" applyAlignment="1" applyProtection="1">
      <alignment horizontal="center" vertical="center"/>
    </xf>
    <xf numFmtId="0" fontId="0" fillId="0" borderId="12" xfId="0"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2" fontId="0" fillId="0" borderId="0" xfId="0" applyNumberFormat="1" applyFill="1" applyBorder="1" applyAlignment="1">
      <alignment horizontal="center" vertical="center"/>
    </xf>
    <xf numFmtId="2" fontId="0" fillId="0" borderId="2" xfId="0" applyNumberFormat="1" applyFill="1" applyBorder="1" applyAlignment="1">
      <alignment horizontal="center" vertical="center"/>
    </xf>
    <xf numFmtId="2" fontId="0" fillId="0" borderId="6" xfId="0" applyNumberFormat="1" applyFill="1" applyBorder="1" applyAlignment="1">
      <alignment horizontal="center" vertical="center"/>
    </xf>
    <xf numFmtId="0" fontId="0" fillId="0" borderId="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Alignment="1">
      <alignment horizontal="center" vertical="center" wrapText="1"/>
    </xf>
    <xf numFmtId="0" fontId="0" fillId="0" borderId="0" xfId="0" applyFont="1" applyFill="1" applyAlignment="1">
      <alignment horizontal="center" vertical="center"/>
    </xf>
    <xf numFmtId="0" fontId="1" fillId="5" borderId="0" xfId="0" applyFont="1" applyFill="1" applyBorder="1" applyAlignment="1" applyProtection="1">
      <alignment horizontal="left" vertical="center"/>
    </xf>
    <xf numFmtId="0" fontId="1" fillId="2" borderId="9"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9" xfId="0" applyFont="1" applyFill="1" applyBorder="1" applyAlignment="1" applyProtection="1">
      <alignment horizontal="left" vertical="center" wrapText="1"/>
    </xf>
    <xf numFmtId="0" fontId="1" fillId="0" borderId="10"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0" xfId="0" applyFont="1" applyBorder="1" applyAlignment="1" applyProtection="1">
      <alignment vertical="center"/>
    </xf>
    <xf numFmtId="0" fontId="1" fillId="0" borderId="10" xfId="0" applyFont="1" applyFill="1" applyBorder="1" applyAlignment="1" applyProtection="1">
      <alignment vertical="center" wrapText="1"/>
    </xf>
    <xf numFmtId="0" fontId="1" fillId="0" borderId="9" xfId="0" applyFont="1" applyBorder="1" applyAlignment="1" applyProtection="1">
      <alignment vertical="center"/>
    </xf>
    <xf numFmtId="0" fontId="1" fillId="0" borderId="9" xfId="0" applyFont="1" applyFill="1" applyBorder="1" applyAlignment="1" applyProtection="1">
      <alignment vertical="center" wrapText="1"/>
    </xf>
    <xf numFmtId="0" fontId="1" fillId="0" borderId="9" xfId="0" applyFont="1" applyBorder="1" applyAlignment="1" applyProtection="1">
      <alignment vertical="center" wrapText="1"/>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8" fillId="2" borderId="5" xfId="0" applyFont="1" applyFill="1" applyBorder="1" applyAlignment="1" applyProtection="1">
      <alignment horizontal="center" vertical="center"/>
    </xf>
    <xf numFmtId="0" fontId="1" fillId="0" borderId="3" xfId="0" applyFont="1" applyFill="1" applyBorder="1" applyAlignment="1" applyProtection="1">
      <alignment vertical="center" wrapText="1"/>
    </xf>
    <xf numFmtId="0" fontId="1" fillId="0" borderId="5" xfId="0" applyFont="1" applyFill="1" applyBorder="1" applyAlignment="1" applyProtection="1">
      <alignment vertical="center" wrapText="1"/>
    </xf>
    <xf numFmtId="0" fontId="1" fillId="0" borderId="5" xfId="0" applyFont="1" applyBorder="1" applyAlignment="1" applyProtection="1">
      <alignmen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2" fontId="1" fillId="2" borderId="9" xfId="0" applyNumberFormat="1"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1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3" fillId="4" borderId="14" xfId="0" applyFont="1" applyFill="1" applyBorder="1" applyAlignment="1">
      <alignment horizontal="center" vertical="center"/>
    </xf>
    <xf numFmtId="0" fontId="1" fillId="0" borderId="14" xfId="0" applyFont="1" applyBorder="1" applyAlignment="1" applyProtection="1">
      <alignment horizontal="center" vertical="center" wrapText="1"/>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0" borderId="15" xfId="0" applyFont="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2" fontId="6" fillId="0" borderId="0"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2" fontId="6" fillId="0" borderId="6" xfId="0" applyNumberFormat="1" applyFont="1" applyFill="1" applyBorder="1" applyAlignment="1">
      <alignment horizontal="center" vertical="center"/>
    </xf>
    <xf numFmtId="2" fontId="0" fillId="0" borderId="2"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0" applyNumberFormat="1" applyFont="1" applyFill="1" applyAlignment="1">
      <alignment horizontal="center" vertical="center"/>
    </xf>
    <xf numFmtId="2" fontId="0" fillId="0" borderId="0" xfId="0" applyNumberFormat="1" applyFill="1" applyBorder="1" applyAlignment="1">
      <alignment horizontal="left" vertical="center"/>
    </xf>
    <xf numFmtId="2" fontId="0" fillId="0" borderId="6" xfId="0" applyNumberFormat="1" applyFill="1" applyBorder="1" applyAlignment="1">
      <alignment horizontal="left" vertical="center"/>
    </xf>
    <xf numFmtId="2" fontId="0" fillId="0" borderId="1" xfId="0" applyNumberFormat="1" applyFill="1" applyBorder="1" applyAlignment="1">
      <alignment horizontal="center" vertical="center"/>
    </xf>
    <xf numFmtId="2" fontId="6" fillId="0" borderId="0" xfId="0" applyNumberFormat="1" applyFont="1" applyFill="1" applyAlignment="1">
      <alignment horizontal="left" vertical="center"/>
    </xf>
    <xf numFmtId="2" fontId="6" fillId="0" borderId="6" xfId="0" applyNumberFormat="1" applyFont="1" applyFill="1" applyBorder="1" applyAlignment="1">
      <alignment horizontal="left" vertical="center"/>
    </xf>
    <xf numFmtId="2" fontId="0" fillId="0" borderId="0" xfId="0" applyNumberFormat="1" applyFill="1" applyAlignment="1">
      <alignment horizontal="center" vertical="center"/>
    </xf>
    <xf numFmtId="2" fontId="6" fillId="0" borderId="9" xfId="0" applyNumberFormat="1" applyFont="1" applyFill="1" applyBorder="1" applyAlignment="1">
      <alignment horizontal="center" vertical="center"/>
    </xf>
    <xf numFmtId="2" fontId="5" fillId="0" borderId="0" xfId="0" applyNumberFormat="1" applyFont="1" applyFill="1" applyAlignment="1">
      <alignment horizontal="center" vertical="center"/>
    </xf>
    <xf numFmtId="2" fontId="5" fillId="0" borderId="0"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2" fontId="0" fillId="0" borderId="9" xfId="0" applyNumberFormat="1" applyFont="1" applyFill="1" applyBorder="1" applyAlignment="1">
      <alignment horizontal="center" vertical="center"/>
    </xf>
    <xf numFmtId="2" fontId="0" fillId="0" borderId="10" xfId="0" applyNumberFormat="1" applyFont="1" applyFill="1" applyBorder="1" applyAlignment="1">
      <alignment horizontal="center" vertical="center"/>
    </xf>
    <xf numFmtId="2" fontId="0" fillId="0" borderId="5" xfId="0" applyNumberFormat="1" applyFill="1" applyBorder="1" applyAlignment="1">
      <alignment horizontal="center" vertical="center"/>
    </xf>
    <xf numFmtId="2" fontId="0" fillId="0" borderId="9" xfId="0" applyNumberFormat="1" applyFill="1" applyBorder="1" applyAlignment="1">
      <alignment horizontal="center" vertical="center"/>
    </xf>
    <xf numFmtId="2" fontId="6" fillId="0" borderId="7" xfId="0" applyNumberFormat="1" applyFont="1" applyFill="1" applyBorder="1" applyAlignment="1">
      <alignment horizontal="center" vertical="center"/>
    </xf>
    <xf numFmtId="2" fontId="5" fillId="0" borderId="8" xfId="0" applyNumberFormat="1" applyFont="1" applyFill="1" applyBorder="1" applyAlignment="1">
      <alignment horizontal="center" vertical="center"/>
    </xf>
    <xf numFmtId="2" fontId="6" fillId="0" borderId="5" xfId="0" applyNumberFormat="1" applyFont="1" applyFill="1" applyBorder="1" applyAlignment="1">
      <alignment horizontal="center" vertical="center"/>
    </xf>
    <xf numFmtId="2" fontId="5" fillId="0" borderId="0" xfId="0" applyNumberFormat="1" applyFont="1" applyFill="1" applyAlignment="1">
      <alignment horizontal="left" vertical="center"/>
    </xf>
    <xf numFmtId="2" fontId="5" fillId="0" borderId="0" xfId="0" applyNumberFormat="1" applyFont="1" applyFill="1" applyBorder="1" applyAlignment="1">
      <alignment horizontal="left" vertical="center"/>
    </xf>
    <xf numFmtId="2" fontId="0" fillId="0" borderId="3" xfId="0" applyNumberFormat="1" applyFont="1" applyFill="1" applyBorder="1" applyAlignment="1">
      <alignment horizontal="center" vertical="center"/>
    </xf>
    <xf numFmtId="2" fontId="0" fillId="0" borderId="5"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2" fontId="0" fillId="0" borderId="0" xfId="0" applyNumberFormat="1" applyFont="1" applyFill="1" applyAlignment="1">
      <alignment horizontal="left" vertical="center"/>
    </xf>
    <xf numFmtId="2" fontId="0" fillId="0" borderId="6" xfId="0" applyNumberFormat="1" applyFont="1" applyFill="1" applyBorder="1" applyAlignment="1">
      <alignment horizontal="left" vertical="center"/>
    </xf>
    <xf numFmtId="2" fontId="0" fillId="0" borderId="9" xfId="0" applyNumberFormat="1" applyFont="1" applyFill="1" applyBorder="1" applyAlignment="1">
      <alignment horizontal="left" vertical="center"/>
    </xf>
    <xf numFmtId="2" fontId="0" fillId="0" borderId="8" xfId="0" applyNumberFormat="1" applyFont="1" applyFill="1" applyBorder="1" applyAlignment="1">
      <alignment horizontal="center" vertical="center"/>
    </xf>
    <xf numFmtId="2" fontId="0" fillId="0" borderId="0" xfId="0" applyNumberFormat="1" applyFont="1" applyFill="1" applyBorder="1" applyAlignment="1">
      <alignment horizontal="left" vertical="center"/>
    </xf>
    <xf numFmtId="0" fontId="4" fillId="5" borderId="1" xfId="0" applyFont="1" applyFill="1" applyBorder="1" applyAlignment="1">
      <alignment horizontal="left" vertical="center"/>
    </xf>
    <xf numFmtId="0" fontId="8" fillId="0" borderId="10" xfId="0" applyFont="1" applyBorder="1" applyAlignment="1" applyProtection="1">
      <alignment horizontal="left" vertical="center"/>
    </xf>
    <xf numFmtId="0" fontId="8" fillId="0" borderId="10"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4" fillId="0" borderId="9" xfId="0" applyFont="1" applyBorder="1" applyAlignment="1">
      <alignment horizontal="left" vertical="center"/>
    </xf>
    <xf numFmtId="0" fontId="8" fillId="0" borderId="10" xfId="0" applyFont="1" applyFill="1" applyBorder="1" applyAlignment="1" applyProtection="1">
      <alignment vertical="center"/>
    </xf>
    <xf numFmtId="0" fontId="8" fillId="0" borderId="9" xfId="0" applyFont="1" applyFill="1" applyBorder="1" applyAlignment="1" applyProtection="1">
      <alignment vertical="center"/>
    </xf>
    <xf numFmtId="0" fontId="4" fillId="0" borderId="10" xfId="0" applyFont="1" applyBorder="1" applyAlignment="1">
      <alignment horizontal="left" vertical="center"/>
    </xf>
    <xf numFmtId="0" fontId="8" fillId="0" borderId="0" xfId="0" applyFont="1" applyBorder="1" applyAlignment="1" applyProtection="1">
      <alignment horizontal="center" vertical="center" wrapText="1"/>
    </xf>
    <xf numFmtId="2" fontId="4" fillId="0" borderId="0"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2" fontId="4" fillId="0" borderId="8"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xf numFmtId="0" fontId="4" fillId="0" borderId="6" xfId="0" applyFont="1" applyFill="1" applyBorder="1" applyAlignment="1">
      <alignment horizontal="left" vertical="center"/>
    </xf>
    <xf numFmtId="2" fontId="4" fillId="0" borderId="9" xfId="0" applyNumberFormat="1" applyFont="1" applyFill="1" applyBorder="1" applyAlignment="1">
      <alignment horizontal="center" vertical="center"/>
    </xf>
    <xf numFmtId="2" fontId="1" fillId="2" borderId="0" xfId="0" applyNumberFormat="1" applyFont="1" applyFill="1" applyBorder="1" applyAlignment="1" applyProtection="1">
      <alignment horizontal="center" vertical="center" wrapText="1"/>
    </xf>
    <xf numFmtId="2" fontId="1" fillId="2" borderId="6" xfId="0" applyNumberFormat="1" applyFont="1" applyFill="1" applyBorder="1" applyAlignment="1" applyProtection="1">
      <alignment horizontal="center" vertical="center" wrapText="1"/>
    </xf>
    <xf numFmtId="2" fontId="0" fillId="2" borderId="0" xfId="0" applyNumberFormat="1" applyFill="1" applyAlignment="1">
      <alignment horizontal="center" vertical="center"/>
    </xf>
    <xf numFmtId="2" fontId="1" fillId="2" borderId="0" xfId="0" applyNumberFormat="1" applyFont="1" applyFill="1" applyBorder="1" applyAlignment="1" applyProtection="1">
      <alignment vertical="center"/>
    </xf>
    <xf numFmtId="2" fontId="1" fillId="2" borderId="6" xfId="0" applyNumberFormat="1" applyFont="1" applyFill="1" applyBorder="1" applyAlignment="1" applyProtection="1">
      <alignment vertical="center"/>
    </xf>
    <xf numFmtId="2" fontId="1" fillId="2" borderId="9" xfId="0" applyNumberFormat="1" applyFont="1" applyFill="1" applyBorder="1" applyAlignment="1" applyProtection="1">
      <alignment horizontal="center" vertical="center" wrapText="1"/>
    </xf>
    <xf numFmtId="2" fontId="8" fillId="2" borderId="9" xfId="0" applyNumberFormat="1" applyFont="1" applyFill="1" applyBorder="1" applyAlignment="1" applyProtection="1">
      <alignment horizontal="center" vertical="center"/>
    </xf>
    <xf numFmtId="2" fontId="8" fillId="2" borderId="4" xfId="0" applyNumberFormat="1" applyFont="1" applyFill="1" applyBorder="1" applyAlignment="1" applyProtection="1">
      <alignment horizontal="center" vertical="center"/>
    </xf>
    <xf numFmtId="2" fontId="8" fillId="2" borderId="6" xfId="0" applyNumberFormat="1" applyFont="1" applyFill="1" applyBorder="1" applyAlignment="1" applyProtection="1">
      <alignment horizontal="center" vertical="center"/>
    </xf>
    <xf numFmtId="2" fontId="8" fillId="2" borderId="8" xfId="0" applyNumberFormat="1" applyFont="1" applyFill="1" applyBorder="1" applyAlignment="1" applyProtection="1">
      <alignment horizontal="center" vertical="center"/>
    </xf>
    <xf numFmtId="0" fontId="8" fillId="0" borderId="6" xfId="0" applyFont="1" applyBorder="1" applyAlignment="1" applyProtection="1">
      <alignment horizontal="center" vertical="center" wrapText="1"/>
    </xf>
    <xf numFmtId="2" fontId="8" fillId="2" borderId="3" xfId="0" applyNumberFormat="1" applyFont="1" applyFill="1" applyBorder="1" applyAlignment="1" applyProtection="1">
      <alignment horizontal="center" vertical="center"/>
    </xf>
    <xf numFmtId="2" fontId="8" fillId="2" borderId="5" xfId="0" applyNumberFormat="1" applyFont="1" applyFill="1" applyBorder="1" applyAlignment="1" applyProtection="1">
      <alignment horizontal="center" vertical="center"/>
    </xf>
    <xf numFmtId="2" fontId="8" fillId="2" borderId="7" xfId="0" applyNumberFormat="1" applyFont="1" applyFill="1" applyBorder="1" applyAlignment="1" applyProtection="1">
      <alignment horizontal="center" vertical="center"/>
    </xf>
    <xf numFmtId="0" fontId="15" fillId="4" borderId="1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xf>
    <xf numFmtId="2" fontId="0" fillId="0" borderId="7" xfId="0" applyNumberFormat="1" applyFill="1" applyBorder="1" applyAlignment="1">
      <alignment horizontal="center" vertical="center"/>
    </xf>
    <xf numFmtId="2" fontId="0" fillId="0" borderId="8" xfId="0" applyNumberFormat="1" applyFill="1" applyBorder="1" applyAlignment="1">
      <alignment horizontal="center" vertical="center"/>
    </xf>
    <xf numFmtId="2" fontId="0" fillId="0" borderId="2" xfId="0" applyNumberFormat="1" applyFill="1" applyBorder="1" applyAlignment="1">
      <alignment horizontal="center" vertical="center" wrapText="1"/>
    </xf>
    <xf numFmtId="2" fontId="0" fillId="0" borderId="10" xfId="0" applyNumberFormat="1" applyFill="1" applyBorder="1" applyAlignment="1">
      <alignment horizontal="center" vertical="center"/>
    </xf>
    <xf numFmtId="2" fontId="0" fillId="0" borderId="11" xfId="0" applyNumberFormat="1" applyFill="1" applyBorder="1" applyAlignment="1">
      <alignment horizontal="center" vertical="center"/>
    </xf>
    <xf numFmtId="164" fontId="0" fillId="0" borderId="9" xfId="0" applyNumberFormat="1" applyFill="1" applyBorder="1" applyAlignment="1">
      <alignment horizontal="center" vertical="center"/>
    </xf>
    <xf numFmtId="2" fontId="1" fillId="2" borderId="0" xfId="0" applyNumberFormat="1" applyFont="1" applyFill="1" applyBorder="1" applyAlignment="1" applyProtection="1">
      <alignment horizontal="center" vertical="center"/>
      <protection locked="0"/>
    </xf>
    <xf numFmtId="2" fontId="1" fillId="2" borderId="6" xfId="0" applyNumberFormat="1" applyFont="1" applyFill="1" applyBorder="1" applyAlignment="1" applyProtection="1">
      <alignment horizontal="center" vertical="center"/>
      <protection locked="0"/>
    </xf>
    <xf numFmtId="2" fontId="1" fillId="2" borderId="2" xfId="0" applyNumberFormat="1" applyFont="1" applyFill="1" applyBorder="1" applyAlignment="1" applyProtection="1">
      <alignment horizontal="center" vertical="center" wrapText="1"/>
    </xf>
    <xf numFmtId="2" fontId="1" fillId="2" borderId="4" xfId="0" applyNumberFormat="1" applyFont="1" applyFill="1" applyBorder="1" applyAlignment="1" applyProtection="1">
      <alignment horizontal="center" vertical="center" wrapText="1"/>
    </xf>
    <xf numFmtId="2" fontId="1" fillId="2" borderId="10" xfId="0" applyNumberFormat="1" applyFont="1" applyFill="1" applyBorder="1" applyAlignment="1" applyProtection="1">
      <alignment horizontal="center" vertical="center" wrapText="1"/>
    </xf>
    <xf numFmtId="2" fontId="1" fillId="2" borderId="1" xfId="0" applyNumberFormat="1" applyFont="1" applyFill="1" applyBorder="1" applyAlignment="1" applyProtection="1">
      <alignment horizontal="center" vertical="center" wrapText="1"/>
    </xf>
    <xf numFmtId="2" fontId="1" fillId="2" borderId="8" xfId="0" applyNumberFormat="1" applyFont="1" applyFill="1" applyBorder="1" applyAlignment="1" applyProtection="1">
      <alignment horizontal="center" vertical="center" wrapText="1"/>
    </xf>
    <xf numFmtId="2" fontId="1" fillId="2" borderId="11" xfId="0" applyNumberFormat="1" applyFont="1" applyFill="1" applyBorder="1" applyAlignment="1" applyProtection="1">
      <alignment horizontal="center" vertical="center" wrapText="1"/>
    </xf>
    <xf numFmtId="0" fontId="0" fillId="6" borderId="9" xfId="0" applyFill="1" applyBorder="1" applyAlignment="1">
      <alignment horizontal="left" vertical="center"/>
    </xf>
    <xf numFmtId="2" fontId="1" fillId="2" borderId="0" xfId="0" applyNumberFormat="1" applyFont="1" applyFill="1" applyBorder="1" applyAlignment="1" applyProtection="1">
      <alignment horizontal="center" vertical="center"/>
    </xf>
    <xf numFmtId="2" fontId="1" fillId="2" borderId="6" xfId="0" applyNumberFormat="1" applyFont="1" applyFill="1" applyBorder="1" applyAlignment="1" applyProtection="1">
      <alignment horizontal="center" vertical="center"/>
    </xf>
    <xf numFmtId="0" fontId="5" fillId="0" borderId="0" xfId="0" applyFont="1"/>
    <xf numFmtId="2" fontId="14" fillId="0" borderId="0" xfId="0" applyNumberFormat="1" applyFont="1" applyFill="1" applyBorder="1" applyAlignment="1">
      <alignment horizontal="center" vertical="center"/>
    </xf>
    <xf numFmtId="2" fontId="0" fillId="0" borderId="0" xfId="0" quotePrefix="1" applyNumberFormat="1" applyFont="1" applyAlignment="1">
      <alignment horizontal="center" vertical="center"/>
    </xf>
    <xf numFmtId="2" fontId="0" fillId="0" borderId="9" xfId="0" quotePrefix="1" applyNumberFormat="1" applyFont="1" applyBorder="1" applyAlignment="1">
      <alignment horizontal="center" vertical="center"/>
    </xf>
    <xf numFmtId="0" fontId="0" fillId="0" borderId="6" xfId="0" applyFill="1" applyBorder="1" applyAlignment="1">
      <alignment horizontal="left" vertical="center"/>
    </xf>
    <xf numFmtId="0" fontId="0" fillId="0" borderId="1" xfId="0" applyFill="1" applyBorder="1" applyAlignment="1">
      <alignment horizontal="left" vertical="center"/>
    </xf>
    <xf numFmtId="0" fontId="1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6"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5" borderId="8" xfId="0" applyFont="1" applyFill="1" applyBorder="1" applyAlignment="1">
      <alignment horizontal="left" vertical="center"/>
    </xf>
    <xf numFmtId="0" fontId="4" fillId="2" borderId="6" xfId="0" applyFont="1" applyFill="1" applyBorder="1" applyAlignment="1">
      <alignment horizontal="left" vertical="center"/>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0" fontId="0" fillId="7" borderId="1" xfId="0" applyFill="1" applyBorder="1" applyAlignment="1">
      <alignment horizontal="left" vertical="center"/>
    </xf>
    <xf numFmtId="2" fontId="8" fillId="2" borderId="2" xfId="0" applyNumberFormat="1" applyFont="1" applyFill="1" applyBorder="1" applyAlignment="1" applyProtection="1">
      <alignment horizontal="center" vertical="center" wrapText="1"/>
    </xf>
    <xf numFmtId="2" fontId="8" fillId="2" borderId="0" xfId="0" applyNumberFormat="1" applyFont="1" applyFill="1" applyBorder="1" applyAlignment="1" applyProtection="1">
      <alignment horizontal="center" vertical="center" wrapText="1"/>
    </xf>
    <xf numFmtId="2" fontId="8" fillId="2" borderId="9" xfId="0" applyNumberFormat="1" applyFont="1" applyFill="1" applyBorder="1" applyAlignment="1" applyProtection="1">
      <alignment horizontal="center" vertical="center" wrapText="1"/>
    </xf>
    <xf numFmtId="2" fontId="8" fillId="2" borderId="11" xfId="0" applyNumberFormat="1" applyFont="1" applyFill="1" applyBorder="1" applyAlignment="1" applyProtection="1">
      <alignment horizontal="center" vertical="center" wrapText="1"/>
    </xf>
    <xf numFmtId="0" fontId="4" fillId="5" borderId="12" xfId="0" applyFont="1" applyFill="1" applyBorder="1" applyAlignment="1">
      <alignment horizontal="left" vertical="center"/>
    </xf>
    <xf numFmtId="0" fontId="4" fillId="6" borderId="12" xfId="0" applyFont="1" applyFill="1" applyBorder="1" applyAlignment="1">
      <alignment horizontal="left" vertical="center"/>
    </xf>
    <xf numFmtId="2" fontId="4" fillId="0" borderId="12" xfId="0" applyNumberFormat="1" applyFont="1" applyFill="1" applyBorder="1" applyAlignment="1">
      <alignment horizontal="right" vertical="center"/>
    </xf>
    <xf numFmtId="2" fontId="4" fillId="2" borderId="0" xfId="0" applyNumberFormat="1" applyFont="1" applyFill="1" applyBorder="1" applyAlignment="1">
      <alignment horizontal="center" vertical="center"/>
    </xf>
    <xf numFmtId="2" fontId="4" fillId="2" borderId="6" xfId="0" applyNumberFormat="1" applyFont="1" applyFill="1" applyBorder="1" applyAlignment="1">
      <alignment horizontal="center" vertical="center"/>
    </xf>
    <xf numFmtId="2" fontId="8" fillId="2" borderId="2" xfId="0" applyNumberFormat="1" applyFont="1" applyFill="1" applyBorder="1" applyAlignment="1" applyProtection="1">
      <alignment horizontal="center" vertical="center"/>
    </xf>
    <xf numFmtId="2" fontId="8" fillId="2" borderId="0" xfId="0" applyNumberFormat="1" applyFont="1" applyFill="1" applyBorder="1" applyAlignment="1" applyProtection="1">
      <alignment horizontal="center" vertical="center"/>
    </xf>
    <xf numFmtId="2" fontId="8" fillId="2" borderId="1" xfId="0" applyNumberFormat="1" applyFont="1" applyFill="1" applyBorder="1" applyAlignment="1" applyProtection="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0" xfId="0" applyFont="1"/>
    <xf numFmtId="0" fontId="4" fillId="0" borderId="12" xfId="0" applyFont="1" applyBorder="1" applyAlignment="1" applyProtection="1">
      <alignment vertical="center"/>
    </xf>
    <xf numFmtId="2" fontId="4" fillId="0" borderId="12" xfId="0" applyNumberFormat="1" applyFont="1" applyBorder="1" applyAlignment="1" applyProtection="1">
      <alignment vertical="center"/>
    </xf>
    <xf numFmtId="0" fontId="4" fillId="0" borderId="12" xfId="0" applyFont="1" applyFill="1" applyBorder="1" applyAlignment="1" applyProtection="1">
      <alignment horizontal="left" vertical="center"/>
    </xf>
    <xf numFmtId="0" fontId="0" fillId="0" borderId="12" xfId="0" applyFont="1" applyBorder="1" applyAlignment="1" applyProtection="1">
      <alignment vertical="center" shrinkToFit="1"/>
      <protection locked="0"/>
    </xf>
    <xf numFmtId="0" fontId="0" fillId="0" borderId="12" xfId="0" applyFont="1" applyBorder="1" applyAlignment="1" applyProtection="1">
      <alignment vertical="center"/>
      <protection locked="0"/>
    </xf>
    <xf numFmtId="2" fontId="0" fillId="0" borderId="12" xfId="0" applyNumberFormat="1" applyFont="1" applyFill="1" applyBorder="1" applyAlignment="1" applyProtection="1">
      <alignment vertical="center"/>
      <protection locked="0"/>
    </xf>
    <xf numFmtId="0" fontId="4" fillId="0" borderId="12" xfId="0" applyFont="1" applyBorder="1" applyAlignment="1" applyProtection="1">
      <alignment vertical="center"/>
      <protection locked="0"/>
    </xf>
    <xf numFmtId="2" fontId="4" fillId="0" borderId="12" xfId="0" applyNumberFormat="1" applyFont="1" applyFill="1" applyBorder="1" applyAlignment="1" applyProtection="1">
      <alignment vertical="center"/>
      <protection locked="0"/>
    </xf>
    <xf numFmtId="0" fontId="0" fillId="4" borderId="12" xfId="0" applyFont="1" applyFill="1" applyBorder="1" applyAlignment="1" applyProtection="1">
      <alignment vertical="center"/>
      <protection locked="0"/>
    </xf>
    <xf numFmtId="0" fontId="4" fillId="0" borderId="12" xfId="0" applyFont="1" applyBorder="1" applyAlignment="1" applyProtection="1">
      <alignment vertical="center" shrinkToFit="1"/>
      <protection locked="0"/>
    </xf>
    <xf numFmtId="2" fontId="4" fillId="0" borderId="12" xfId="0" applyNumberFormat="1"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vertical="center" shrinkToFit="1"/>
      <protection locked="0"/>
    </xf>
    <xf numFmtId="2" fontId="0" fillId="0" borderId="0" xfId="0" applyNumberFormat="1" applyFont="1" applyBorder="1" applyAlignment="1" applyProtection="1">
      <alignment vertical="center"/>
      <protection locked="0"/>
    </xf>
    <xf numFmtId="2" fontId="1" fillId="2" borderId="9" xfId="0" applyNumberFormat="1" applyFont="1" applyFill="1" applyBorder="1" applyAlignment="1" applyProtection="1">
      <alignment vertical="center" wrapText="1"/>
    </xf>
    <xf numFmtId="0" fontId="1" fillId="0" borderId="12" xfId="0" applyFont="1" applyBorder="1" applyAlignment="1" applyProtection="1">
      <alignment vertical="center" wrapText="1"/>
    </xf>
    <xf numFmtId="0" fontId="0" fillId="3" borderId="11" xfId="0" applyFill="1" applyBorder="1" applyAlignment="1">
      <alignment horizontal="left" vertical="center"/>
    </xf>
    <xf numFmtId="0" fontId="0" fillId="0" borderId="9" xfId="0" applyFont="1" applyBorder="1" applyAlignment="1">
      <alignment horizontal="center" vertical="center"/>
    </xf>
    <xf numFmtId="0" fontId="0" fillId="7" borderId="9" xfId="0" applyFill="1" applyBorder="1" applyAlignment="1">
      <alignment horizontal="left" vertical="center"/>
    </xf>
    <xf numFmtId="0" fontId="4" fillId="2" borderId="9" xfId="0" applyFont="1" applyFill="1" applyBorder="1" applyAlignment="1">
      <alignment horizontal="left" vertical="center"/>
    </xf>
    <xf numFmtId="2" fontId="4" fillId="0" borderId="9" xfId="0" quotePrefix="1" applyNumberFormat="1" applyFont="1" applyBorder="1" applyAlignment="1">
      <alignment horizontal="center" vertical="center"/>
    </xf>
    <xf numFmtId="0" fontId="0" fillId="3" borderId="9" xfId="0" applyFill="1" applyBorder="1" applyAlignment="1">
      <alignment horizontal="left" vertical="center"/>
    </xf>
    <xf numFmtId="0" fontId="0" fillId="0" borderId="2" xfId="0" quotePrefix="1" applyBorder="1" applyAlignment="1">
      <alignment horizontal="center" vertical="center"/>
    </xf>
    <xf numFmtId="0" fontId="0" fillId="0" borderId="5" xfId="0" quotePrefix="1" applyBorder="1" applyAlignment="1">
      <alignment horizontal="center" vertical="center"/>
    </xf>
    <xf numFmtId="0" fontId="0" fillId="0" borderId="0" xfId="0" quotePrefix="1" applyBorder="1" applyAlignment="1">
      <alignment horizontal="center" vertical="center"/>
    </xf>
    <xf numFmtId="0" fontId="0" fillId="0" borderId="2" xfId="0" quotePrefix="1" applyFont="1" applyBorder="1" applyAlignment="1">
      <alignment horizontal="center" vertical="center"/>
    </xf>
    <xf numFmtId="0" fontId="0" fillId="0" borderId="0" xfId="0" quotePrefix="1" applyFont="1" applyBorder="1" applyAlignment="1">
      <alignment horizontal="center" vertical="center"/>
    </xf>
    <xf numFmtId="0" fontId="0" fillId="0" borderId="4" xfId="0" quotePrefix="1" applyFont="1" applyBorder="1" applyAlignment="1">
      <alignment horizontal="center" vertical="center"/>
    </xf>
    <xf numFmtId="0" fontId="0" fillId="0" borderId="6" xfId="0" quotePrefix="1" applyFont="1" applyBorder="1" applyAlignment="1">
      <alignment horizontal="center" vertical="center"/>
    </xf>
    <xf numFmtId="0" fontId="0" fillId="0" borderId="3" xfId="0" quotePrefix="1" applyFont="1" applyBorder="1" applyAlignment="1">
      <alignment horizontal="center" vertical="center"/>
    </xf>
    <xf numFmtId="0" fontId="0" fillId="0" borderId="5" xfId="0" quotePrefix="1" applyFont="1" applyBorder="1" applyAlignment="1">
      <alignment horizontal="center" vertical="center"/>
    </xf>
    <xf numFmtId="0" fontId="0" fillId="0" borderId="4" xfId="0" quotePrefix="1" applyBorder="1" applyAlignment="1">
      <alignment horizontal="center" vertical="center"/>
    </xf>
    <xf numFmtId="0" fontId="4" fillId="6" borderId="6" xfId="0" applyFont="1" applyFill="1" applyBorder="1" applyAlignment="1">
      <alignment horizontal="left" vertical="center"/>
    </xf>
    <xf numFmtId="2" fontId="4" fillId="0" borderId="5" xfId="0" quotePrefix="1" applyNumberFormat="1" applyFont="1" applyBorder="1" applyAlignment="1">
      <alignment horizontal="center" vertical="center"/>
    </xf>
    <xf numFmtId="2" fontId="4" fillId="0" borderId="6" xfId="0" quotePrefix="1" applyNumberFormat="1" applyFont="1" applyBorder="1" applyAlignment="1">
      <alignment horizontal="center" vertical="center"/>
    </xf>
    <xf numFmtId="0" fontId="4" fillId="0" borderId="8" xfId="0" applyFont="1" applyFill="1" applyBorder="1" applyAlignment="1">
      <alignment horizontal="left" vertical="center"/>
    </xf>
    <xf numFmtId="2" fontId="0" fillId="0" borderId="4" xfId="0" quotePrefix="1" applyNumberFormat="1" applyFont="1" applyBorder="1" applyAlignment="1">
      <alignment horizontal="center" vertical="center"/>
    </xf>
    <xf numFmtId="2" fontId="0" fillId="0" borderId="6" xfId="0" quotePrefix="1" applyNumberFormat="1" applyFont="1" applyBorder="1" applyAlignment="1">
      <alignment horizontal="center" vertical="center"/>
    </xf>
    <xf numFmtId="2" fontId="0" fillId="0" borderId="3" xfId="0" quotePrefix="1" applyNumberFormat="1" applyFont="1" applyBorder="1" applyAlignment="1">
      <alignment horizontal="center" vertical="center"/>
    </xf>
    <xf numFmtId="2" fontId="0" fillId="0" borderId="2" xfId="0" quotePrefix="1" applyNumberFormat="1" applyFont="1" applyBorder="1" applyAlignment="1">
      <alignment horizontal="center" vertical="center"/>
    </xf>
    <xf numFmtId="2" fontId="0" fillId="0" borderId="0" xfId="0" quotePrefix="1" applyNumberFormat="1" applyFont="1" applyFill="1" applyBorder="1" applyAlignment="1">
      <alignment horizontal="center" vertical="center"/>
    </xf>
    <xf numFmtId="2" fontId="4" fillId="0" borderId="2" xfId="0" quotePrefix="1" applyNumberFormat="1" applyFont="1" applyBorder="1" applyAlignment="1">
      <alignment horizontal="center" vertical="center"/>
    </xf>
    <xf numFmtId="2" fontId="4" fillId="0" borderId="0" xfId="0" quotePrefix="1" applyNumberFormat="1" applyFont="1" applyBorder="1" applyAlignment="1">
      <alignment horizontal="center" vertical="center"/>
    </xf>
    <xf numFmtId="2"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2" fontId="0" fillId="0" borderId="2" xfId="0" quotePrefix="1" applyNumberFormat="1" applyBorder="1" applyAlignment="1">
      <alignment horizontal="center" vertical="center"/>
    </xf>
    <xf numFmtId="2" fontId="0" fillId="0" borderId="0" xfId="0" quotePrefix="1" applyNumberFormat="1" applyBorder="1" applyAlignment="1">
      <alignment horizontal="center" vertical="center"/>
    </xf>
    <xf numFmtId="2" fontId="0" fillId="0" borderId="3" xfId="0" quotePrefix="1" applyNumberFormat="1" applyBorder="1" applyAlignment="1">
      <alignment horizontal="center" vertical="center"/>
    </xf>
    <xf numFmtId="2" fontId="0" fillId="0" borderId="5" xfId="0" quotePrefix="1" applyNumberFormat="1" applyBorder="1" applyAlignment="1">
      <alignment horizontal="center" vertical="center"/>
    </xf>
    <xf numFmtId="2" fontId="0" fillId="0" borderId="0" xfId="0" applyNumberFormat="1" applyFill="1" applyBorder="1" applyAlignment="1">
      <alignment horizontal="center" vertical="center" wrapText="1"/>
    </xf>
    <xf numFmtId="2" fontId="0" fillId="0" borderId="5" xfId="0" applyNumberFormat="1" applyBorder="1" applyAlignment="1">
      <alignment horizontal="center" vertical="center"/>
    </xf>
    <xf numFmtId="0" fontId="4" fillId="8" borderId="0" xfId="0" applyFont="1" applyFill="1" applyBorder="1" applyAlignment="1">
      <alignment horizontal="left" vertical="center"/>
    </xf>
    <xf numFmtId="0" fontId="4" fillId="8" borderId="5" xfId="0" applyFont="1" applyFill="1" applyBorder="1" applyAlignment="1">
      <alignment horizontal="left" vertical="center"/>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2" fontId="0" fillId="0" borderId="0" xfId="0" quotePrefix="1" applyNumberFormat="1" applyFont="1" applyFill="1" applyAlignment="1">
      <alignment horizontal="center" vertical="center"/>
    </xf>
    <xf numFmtId="2" fontId="0" fillId="0" borderId="6" xfId="0" quotePrefix="1" applyNumberFormat="1" applyFont="1" applyFill="1" applyBorder="1" applyAlignment="1">
      <alignment horizontal="center" vertical="center"/>
    </xf>
    <xf numFmtId="0" fontId="0" fillId="7" borderId="8" xfId="0" applyFill="1" applyBorder="1" applyAlignment="1">
      <alignment horizontal="left" vertical="center"/>
    </xf>
    <xf numFmtId="0" fontId="4" fillId="6" borderId="1" xfId="0" applyFont="1" applyFill="1" applyBorder="1" applyAlignment="1">
      <alignment horizontal="left" vertical="center"/>
    </xf>
    <xf numFmtId="0" fontId="4" fillId="2" borderId="8" xfId="0" applyFont="1" applyFill="1" applyBorder="1" applyAlignment="1">
      <alignment horizontal="left" vertical="center"/>
    </xf>
    <xf numFmtId="0" fontId="4" fillId="8" borderId="6" xfId="0" applyFont="1" applyFill="1" applyBorder="1" applyAlignment="1">
      <alignment horizontal="left" vertical="center"/>
    </xf>
    <xf numFmtId="0" fontId="4" fillId="8" borderId="12" xfId="0" applyFont="1" applyFill="1" applyBorder="1" applyAlignment="1">
      <alignment horizontal="left" vertical="center"/>
    </xf>
    <xf numFmtId="0" fontId="8" fillId="2" borderId="9" xfId="0" applyFont="1" applyFill="1" applyBorder="1" applyAlignment="1" applyProtection="1">
      <alignment horizontal="center" vertical="center" wrapText="1"/>
    </xf>
    <xf numFmtId="0" fontId="4" fillId="0" borderId="12" xfId="0" applyFont="1" applyBorder="1" applyAlignment="1">
      <alignment horizontal="center" vertical="center" wrapText="1"/>
    </xf>
    <xf numFmtId="0" fontId="0" fillId="0" borderId="12" xfId="0" applyFont="1" applyBorder="1" applyAlignment="1">
      <alignment horizontal="center"/>
    </xf>
    <xf numFmtId="0" fontId="0" fillId="0" borderId="0" xfId="0" applyFont="1" applyAlignment="1">
      <alignment horizontal="center"/>
    </xf>
    <xf numFmtId="0" fontId="1" fillId="0" borderId="0" xfId="0" applyFont="1" applyAlignment="1">
      <alignment wrapText="1"/>
    </xf>
    <xf numFmtId="0" fontId="4" fillId="8" borderId="7" xfId="0" applyFont="1" applyFill="1" applyBorder="1" applyAlignment="1">
      <alignment horizontal="left" vertical="center"/>
    </xf>
    <xf numFmtId="0" fontId="4" fillId="8" borderId="1" xfId="0" applyFont="1" applyFill="1" applyBorder="1" applyAlignment="1">
      <alignment horizontal="left" vertical="center"/>
    </xf>
    <xf numFmtId="0" fontId="4" fillId="8" borderId="8" xfId="0" applyFont="1" applyFill="1" applyBorder="1" applyAlignment="1">
      <alignment horizontal="left" vertical="center"/>
    </xf>
    <xf numFmtId="0" fontId="1" fillId="2" borderId="9" xfId="0" applyFont="1" applyFill="1" applyBorder="1" applyAlignment="1" applyProtection="1">
      <alignment horizontal="center" vertical="center"/>
    </xf>
    <xf numFmtId="0" fontId="1" fillId="0" borderId="9" xfId="0" applyFont="1" applyBorder="1" applyAlignment="1" applyProtection="1">
      <alignment horizontal="center" vertical="center" wrapText="1"/>
    </xf>
    <xf numFmtId="0" fontId="1" fillId="0" borderId="11" xfId="0" applyFont="1" applyFill="1" applyBorder="1" applyAlignment="1" applyProtection="1">
      <alignment vertical="center"/>
    </xf>
    <xf numFmtId="0" fontId="0" fillId="0" borderId="4" xfId="0" applyBorder="1" applyAlignment="1">
      <alignment horizontal="left" vertical="center"/>
    </xf>
    <xf numFmtId="0" fontId="0" fillId="0" borderId="6" xfId="0" applyBorder="1" applyAlignment="1">
      <alignment horizontal="left" vertical="center"/>
    </xf>
    <xf numFmtId="0" fontId="4" fillId="5" borderId="9" xfId="0" applyFont="1" applyFill="1" applyBorder="1" applyAlignment="1">
      <alignment horizontal="left"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 fillId="0" borderId="10"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0"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6" fillId="0" borderId="9" xfId="0" applyFont="1" applyBorder="1" applyAlignment="1" applyProtection="1">
      <alignment horizontal="center" vertical="center" wrapText="1"/>
    </xf>
    <xf numFmtId="0" fontId="16"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2" fillId="0" borderId="10"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0"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2" xfId="0" applyFont="1" applyBorder="1" applyAlignment="1">
      <alignment horizontal="center" vertical="center"/>
    </xf>
    <xf numFmtId="0" fontId="25" fillId="0" borderId="0" xfId="0" applyFont="1"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E3BEFE"/>
      <color rgb="FFDEB4FE"/>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zoomScale="110" zoomScaleNormal="110" workbookViewId="0"/>
  </sheetViews>
  <sheetFormatPr baseColWidth="10" defaultRowHeight="15" x14ac:dyDescent="0.25"/>
  <cols>
    <col min="1" max="1" width="172.42578125" style="426" customWidth="1"/>
    <col min="2" max="16384" width="11.42578125" style="426"/>
  </cols>
  <sheetData>
    <row r="1" spans="1:1" x14ac:dyDescent="0.25">
      <c r="A1" s="425" t="s">
        <v>1022</v>
      </c>
    </row>
    <row r="2" spans="1:1" ht="26.25" x14ac:dyDescent="0.25">
      <c r="A2" s="346" t="s">
        <v>1041</v>
      </c>
    </row>
    <row r="3" spans="1:1" ht="26.25" x14ac:dyDescent="0.25">
      <c r="A3" s="346" t="s">
        <v>1042</v>
      </c>
    </row>
    <row r="4" spans="1:1" ht="30" customHeight="1" x14ac:dyDescent="0.25">
      <c r="A4" s="346" t="s">
        <v>1043</v>
      </c>
    </row>
    <row r="5" spans="1:1" ht="64.5" x14ac:dyDescent="0.25">
      <c r="A5" s="346" t="s">
        <v>1070</v>
      </c>
    </row>
    <row r="6" spans="1:1" ht="26.25" x14ac:dyDescent="0.25">
      <c r="A6" s="346" t="s">
        <v>1044</v>
      </c>
    </row>
    <row r="7" spans="1:1" ht="26.25" x14ac:dyDescent="0.25">
      <c r="A7" s="346" t="s">
        <v>1046</v>
      </c>
    </row>
    <row r="8" spans="1:1" x14ac:dyDescent="0.25">
      <c r="A8" s="346" t="s">
        <v>1047</v>
      </c>
    </row>
    <row r="9" spans="1:1" ht="28.5" x14ac:dyDescent="0.3">
      <c r="A9" s="346" t="s">
        <v>1069</v>
      </c>
    </row>
    <row r="10" spans="1:1" x14ac:dyDescent="0.25">
      <c r="A10" s="346" t="s">
        <v>1071</v>
      </c>
    </row>
    <row r="11" spans="1:1" ht="77.25" x14ac:dyDescent="0.25">
      <c r="A11" s="346" t="s">
        <v>1081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5"/>
  <sheetViews>
    <sheetView zoomScale="90" zoomScaleNormal="90" workbookViewId="0">
      <pane xSplit="4" ySplit="2" topLeftCell="E3" activePane="bottomRight" state="frozen"/>
      <selection pane="topRight" activeCell="E1" sqref="E1"/>
      <selection pane="bottomLeft" activeCell="A3" sqref="A3"/>
      <selection pane="bottomRight" activeCell="E7" sqref="E7"/>
    </sheetView>
  </sheetViews>
  <sheetFormatPr baseColWidth="10" defaultColWidth="11.42578125" defaultRowHeight="15" x14ac:dyDescent="0.25"/>
  <cols>
    <col min="1" max="1" width="8" style="135" customWidth="1"/>
    <col min="2" max="2" width="22" style="136" customWidth="1"/>
    <col min="3" max="3" width="47.5703125" style="145" customWidth="1"/>
    <col min="4" max="4" width="8.7109375" style="140" bestFit="1" customWidth="1"/>
    <col min="5" max="12" width="11.42578125" style="1"/>
    <col min="13" max="13" width="12.7109375" style="1" customWidth="1"/>
    <col min="14" max="14" width="14.7109375" style="1" customWidth="1"/>
    <col min="15" max="15" width="11.42578125" style="19"/>
    <col min="16" max="16" width="11.42578125" style="2"/>
    <col min="17" max="25" width="11.42578125" style="1"/>
    <col min="26" max="26" width="11.42578125" style="2"/>
    <col min="27" max="27" width="11.42578125" style="19"/>
    <col min="28" max="28" width="11.42578125" style="2"/>
    <col min="29" max="37" width="11.42578125" style="1"/>
    <col min="38" max="38" width="11.42578125" style="19"/>
    <col min="39" max="16384" width="11.42578125" style="1"/>
  </cols>
  <sheetData>
    <row r="1" spans="1:38" ht="17.25" x14ac:dyDescent="0.25">
      <c r="A1" s="360"/>
      <c r="B1" s="360"/>
      <c r="C1" s="360"/>
      <c r="D1" s="361"/>
      <c r="E1" s="362" t="s">
        <v>823</v>
      </c>
      <c r="F1" s="363"/>
      <c r="G1" s="363"/>
      <c r="H1" s="363"/>
      <c r="I1" s="363"/>
      <c r="J1" s="363"/>
      <c r="K1" s="363"/>
      <c r="L1" s="363"/>
      <c r="M1" s="363"/>
      <c r="N1" s="363"/>
      <c r="O1" s="364"/>
      <c r="P1" s="365" t="s">
        <v>824</v>
      </c>
      <c r="Q1" s="366"/>
      <c r="R1" s="366"/>
      <c r="S1" s="366"/>
      <c r="T1" s="366"/>
      <c r="U1" s="366"/>
      <c r="V1" s="366"/>
      <c r="W1" s="366"/>
      <c r="X1" s="366"/>
      <c r="Y1" s="366"/>
      <c r="Z1" s="366"/>
      <c r="AA1" s="367"/>
      <c r="AB1" s="365" t="s">
        <v>845</v>
      </c>
      <c r="AC1" s="366"/>
      <c r="AD1" s="366"/>
      <c r="AE1" s="366"/>
      <c r="AF1" s="366"/>
      <c r="AG1" s="366"/>
      <c r="AH1" s="366"/>
      <c r="AI1" s="366"/>
      <c r="AJ1" s="366"/>
      <c r="AK1" s="366"/>
      <c r="AL1" s="367"/>
    </row>
    <row r="2" spans="1:38" ht="25.5" x14ac:dyDescent="0.25">
      <c r="A2" s="360"/>
      <c r="B2" s="360"/>
      <c r="C2" s="360"/>
      <c r="D2" s="361"/>
      <c r="E2" s="98" t="s">
        <v>3</v>
      </c>
      <c r="F2" s="98" t="s">
        <v>4</v>
      </c>
      <c r="G2" s="98" t="s">
        <v>145</v>
      </c>
      <c r="H2" s="98" t="s">
        <v>5</v>
      </c>
      <c r="I2" s="98" t="s">
        <v>6</v>
      </c>
      <c r="J2" s="98" t="s">
        <v>7</v>
      </c>
      <c r="K2" s="98" t="s">
        <v>8</v>
      </c>
      <c r="L2" s="98" t="s">
        <v>685</v>
      </c>
      <c r="M2" s="98" t="s">
        <v>686</v>
      </c>
      <c r="N2" s="98" t="s">
        <v>687</v>
      </c>
      <c r="O2" s="223" t="s">
        <v>690</v>
      </c>
      <c r="P2" s="98" t="s">
        <v>3</v>
      </c>
      <c r="Q2" s="98" t="s">
        <v>4</v>
      </c>
      <c r="R2" s="98" t="s">
        <v>145</v>
      </c>
      <c r="S2" s="98" t="s">
        <v>5</v>
      </c>
      <c r="T2" s="98" t="s">
        <v>6</v>
      </c>
      <c r="U2" s="98" t="s">
        <v>7</v>
      </c>
      <c r="V2" s="98" t="s">
        <v>8</v>
      </c>
      <c r="W2" s="98" t="s">
        <v>9</v>
      </c>
      <c r="X2" s="98" t="s">
        <v>10</v>
      </c>
      <c r="Y2" s="98" t="s">
        <v>11</v>
      </c>
      <c r="Z2" s="206" t="s">
        <v>690</v>
      </c>
      <c r="AA2" s="223" t="s">
        <v>322</v>
      </c>
      <c r="AB2" s="98" t="s">
        <v>3</v>
      </c>
      <c r="AC2" s="98" t="s">
        <v>4</v>
      </c>
      <c r="AD2" s="98" t="s">
        <v>145</v>
      </c>
      <c r="AE2" s="98" t="s">
        <v>5</v>
      </c>
      <c r="AF2" s="98" t="s">
        <v>6</v>
      </c>
      <c r="AG2" s="98" t="s">
        <v>7</v>
      </c>
      <c r="AH2" s="98" t="s">
        <v>8</v>
      </c>
      <c r="AI2" s="98" t="s">
        <v>9</v>
      </c>
      <c r="AJ2" s="98" t="s">
        <v>10</v>
      </c>
      <c r="AK2" s="98" t="s">
        <v>11</v>
      </c>
      <c r="AL2" s="223" t="s">
        <v>690</v>
      </c>
    </row>
    <row r="3" spans="1:38" x14ac:dyDescent="0.25">
      <c r="A3" s="356" t="s">
        <v>688</v>
      </c>
      <c r="B3" s="357"/>
      <c r="C3" s="141" t="s">
        <v>682</v>
      </c>
      <c r="D3" s="124" t="s">
        <v>448</v>
      </c>
      <c r="E3" s="213"/>
      <c r="F3" s="213"/>
      <c r="G3" s="213"/>
      <c r="H3" s="213"/>
      <c r="I3" s="213"/>
      <c r="J3" s="213"/>
      <c r="K3" s="213"/>
      <c r="L3" s="213"/>
      <c r="M3" s="213"/>
      <c r="N3" s="213"/>
      <c r="O3" s="214"/>
      <c r="P3" s="213"/>
      <c r="Q3" s="213"/>
      <c r="R3" s="213"/>
      <c r="S3" s="213"/>
      <c r="T3" s="213"/>
      <c r="U3" s="213"/>
      <c r="V3" s="213"/>
      <c r="W3" s="213"/>
      <c r="X3" s="213"/>
      <c r="Y3" s="213"/>
      <c r="Z3" s="213"/>
      <c r="AA3" s="214"/>
      <c r="AB3" s="11"/>
      <c r="AC3" s="215"/>
      <c r="AD3" s="215"/>
      <c r="AE3" s="215"/>
      <c r="AF3" s="215"/>
      <c r="AG3" s="215"/>
      <c r="AH3" s="215"/>
      <c r="AI3" s="215"/>
      <c r="AJ3" s="215"/>
      <c r="AK3" s="215"/>
      <c r="AL3" s="26"/>
    </row>
    <row r="4" spans="1:38" x14ac:dyDescent="0.25">
      <c r="A4" s="356"/>
      <c r="B4" s="357"/>
      <c r="C4" s="124" t="s">
        <v>1045</v>
      </c>
      <c r="D4" s="219" t="s">
        <v>689</v>
      </c>
      <c r="E4" s="213">
        <v>6.26</v>
      </c>
      <c r="F4" s="213">
        <v>5.83</v>
      </c>
      <c r="G4" s="213">
        <v>90</v>
      </c>
      <c r="H4" s="213">
        <v>22.8</v>
      </c>
      <c r="I4" s="213">
        <v>3.05</v>
      </c>
      <c r="J4" s="213">
        <v>3.55</v>
      </c>
      <c r="K4" s="213">
        <v>2.86</v>
      </c>
      <c r="L4" s="213">
        <v>12.6</v>
      </c>
      <c r="M4" s="213">
        <v>10</v>
      </c>
      <c r="N4" s="213">
        <v>11</v>
      </c>
      <c r="O4" s="214">
        <v>7.75</v>
      </c>
      <c r="P4" s="213">
        <v>60</v>
      </c>
      <c r="Q4" s="213">
        <v>35</v>
      </c>
      <c r="R4" s="213">
        <v>70</v>
      </c>
      <c r="S4" s="213">
        <v>70</v>
      </c>
      <c r="T4" s="213">
        <v>50</v>
      </c>
      <c r="U4" s="213">
        <v>0</v>
      </c>
      <c r="V4" s="213">
        <v>0</v>
      </c>
      <c r="W4" s="213">
        <v>70</v>
      </c>
      <c r="X4" s="213">
        <v>0</v>
      </c>
      <c r="Y4" s="213">
        <v>70</v>
      </c>
      <c r="Z4" s="213">
        <v>100</v>
      </c>
      <c r="AA4" s="214">
        <v>100</v>
      </c>
      <c r="AB4" s="272">
        <v>0</v>
      </c>
      <c r="AC4" s="272">
        <v>0</v>
      </c>
      <c r="AD4" s="272">
        <v>0</v>
      </c>
      <c r="AE4" s="272">
        <v>0</v>
      </c>
      <c r="AF4" s="272">
        <v>0</v>
      </c>
      <c r="AG4" s="272">
        <v>0</v>
      </c>
      <c r="AH4" s="272">
        <v>0</v>
      </c>
      <c r="AI4" s="272">
        <v>0</v>
      </c>
      <c r="AJ4" s="272">
        <v>0</v>
      </c>
      <c r="AK4" s="272">
        <v>0</v>
      </c>
      <c r="AL4" s="273">
        <v>0</v>
      </c>
    </row>
    <row r="5" spans="1:38" x14ac:dyDescent="0.25">
      <c r="A5" s="358"/>
      <c r="B5" s="359"/>
      <c r="C5" s="141" t="s">
        <v>684</v>
      </c>
      <c r="D5" s="124" t="s">
        <v>449</v>
      </c>
      <c r="E5" s="213"/>
      <c r="F5" s="213"/>
      <c r="G5" s="213"/>
      <c r="H5" s="213"/>
      <c r="I5" s="213"/>
      <c r="J5" s="213"/>
      <c r="K5" s="213"/>
      <c r="L5" s="213"/>
      <c r="M5" s="213"/>
      <c r="N5" s="213"/>
      <c r="O5" s="214"/>
      <c r="P5" s="213"/>
      <c r="Q5" s="213"/>
      <c r="R5" s="213"/>
      <c r="S5" s="213"/>
      <c r="T5" s="213"/>
      <c r="U5" s="213"/>
      <c r="V5" s="213"/>
      <c r="W5" s="213"/>
      <c r="X5" s="213"/>
      <c r="Y5" s="213"/>
      <c r="Z5" s="213"/>
      <c r="AA5" s="214"/>
      <c r="AB5" s="213"/>
      <c r="AC5" s="213"/>
      <c r="AD5" s="213"/>
      <c r="AE5" s="213"/>
      <c r="AF5" s="213"/>
      <c r="AG5" s="213"/>
      <c r="AH5" s="213"/>
      <c r="AI5" s="213"/>
      <c r="AJ5" s="213"/>
      <c r="AK5" s="213"/>
      <c r="AL5" s="214"/>
    </row>
    <row r="6" spans="1:38" s="154" customFormat="1" ht="15" customHeight="1" x14ac:dyDescent="0.25">
      <c r="A6" s="148" t="s">
        <v>0</v>
      </c>
      <c r="B6" s="148" t="s">
        <v>643</v>
      </c>
      <c r="C6" s="228" t="s">
        <v>644</v>
      </c>
      <c r="D6" s="151" t="s">
        <v>645</v>
      </c>
      <c r="E6" s="152"/>
      <c r="F6" s="152"/>
      <c r="G6" s="152"/>
      <c r="H6" s="152"/>
      <c r="I6" s="152"/>
      <c r="J6" s="152"/>
      <c r="K6" s="152"/>
      <c r="L6" s="152"/>
      <c r="M6" s="152"/>
      <c r="N6" s="152"/>
      <c r="O6" s="153"/>
      <c r="P6" s="152"/>
      <c r="Q6" s="152"/>
      <c r="R6" s="152"/>
      <c r="S6" s="152"/>
      <c r="T6" s="152"/>
      <c r="U6" s="152"/>
      <c r="V6" s="152"/>
      <c r="W6" s="152"/>
      <c r="X6" s="152"/>
      <c r="Y6" s="152"/>
      <c r="Z6" s="152"/>
      <c r="AA6" s="153"/>
      <c r="AB6" s="152"/>
      <c r="AC6" s="152"/>
      <c r="AD6" s="152"/>
      <c r="AE6" s="152"/>
      <c r="AF6" s="152"/>
      <c r="AG6" s="152"/>
      <c r="AH6" s="152"/>
      <c r="AI6" s="152"/>
      <c r="AJ6" s="152"/>
      <c r="AK6" s="152"/>
      <c r="AL6" s="153"/>
    </row>
    <row r="7" spans="1:38" s="100" customFormat="1" ht="15" customHeight="1" x14ac:dyDescent="0.25">
      <c r="A7" s="368" t="s">
        <v>1</v>
      </c>
      <c r="B7" s="371" t="s">
        <v>100</v>
      </c>
      <c r="C7" s="374" t="s">
        <v>1018</v>
      </c>
      <c r="D7" s="125" t="s">
        <v>2</v>
      </c>
      <c r="O7" s="101"/>
      <c r="AA7" s="101"/>
      <c r="AL7" s="101"/>
    </row>
    <row r="8" spans="1:38" s="107" customFormat="1" x14ac:dyDescent="0.25">
      <c r="A8" s="369"/>
      <c r="B8" s="372"/>
      <c r="C8" s="375"/>
      <c r="D8" s="126" t="s">
        <v>15</v>
      </c>
      <c r="E8" s="103"/>
      <c r="F8" s="103"/>
      <c r="G8" s="103"/>
      <c r="H8" s="103"/>
      <c r="I8" s="103"/>
      <c r="J8" s="103"/>
      <c r="K8" s="103"/>
      <c r="L8" s="103"/>
      <c r="M8" s="103"/>
      <c r="N8" s="103"/>
      <c r="O8" s="43"/>
      <c r="P8" s="103"/>
      <c r="Q8" s="103"/>
      <c r="R8" s="103"/>
      <c r="S8" s="103"/>
      <c r="T8" s="103"/>
      <c r="U8" s="103"/>
      <c r="V8" s="103"/>
      <c r="W8" s="103"/>
      <c r="X8" s="103"/>
      <c r="Y8" s="103"/>
      <c r="Z8" s="103"/>
      <c r="AA8" s="43"/>
      <c r="AB8" s="103"/>
      <c r="AC8" s="103"/>
      <c r="AD8" s="103"/>
      <c r="AE8" s="103"/>
      <c r="AF8" s="103"/>
      <c r="AG8" s="103"/>
      <c r="AH8" s="103"/>
      <c r="AI8" s="103"/>
      <c r="AJ8" s="103"/>
      <c r="AK8" s="103"/>
      <c r="AL8" s="43"/>
    </row>
    <row r="9" spans="1:38" s="107" customFormat="1" x14ac:dyDescent="0.25">
      <c r="A9" s="369"/>
      <c r="B9" s="372"/>
      <c r="C9" s="375" t="s">
        <v>1019</v>
      </c>
      <c r="D9" s="126" t="s">
        <v>12</v>
      </c>
      <c r="E9" s="103"/>
      <c r="F9" s="103"/>
      <c r="G9" s="103"/>
      <c r="H9" s="103"/>
      <c r="I9" s="103"/>
      <c r="J9" s="103"/>
      <c r="K9" s="103"/>
      <c r="L9" s="103"/>
      <c r="M9" s="103"/>
      <c r="N9" s="103"/>
      <c r="O9" s="43"/>
      <c r="P9" s="103"/>
      <c r="Z9" s="103"/>
      <c r="AA9" s="43"/>
      <c r="AB9" s="103"/>
      <c r="AL9" s="43"/>
    </row>
    <row r="10" spans="1:38" s="107" customFormat="1" x14ac:dyDescent="0.25">
      <c r="A10" s="369"/>
      <c r="B10" s="372"/>
      <c r="C10" s="375"/>
      <c r="D10" s="126" t="s">
        <v>15</v>
      </c>
      <c r="E10" s="103"/>
      <c r="F10" s="103"/>
      <c r="G10" s="103"/>
      <c r="H10" s="103"/>
      <c r="I10" s="103"/>
      <c r="J10" s="103"/>
      <c r="K10" s="103"/>
      <c r="L10" s="103"/>
      <c r="M10" s="103"/>
      <c r="N10" s="103"/>
      <c r="O10" s="43"/>
      <c r="P10" s="103"/>
      <c r="Q10" s="103"/>
      <c r="R10" s="103"/>
      <c r="S10" s="103"/>
      <c r="T10" s="103"/>
      <c r="U10" s="103"/>
      <c r="V10" s="103"/>
      <c r="W10" s="103"/>
      <c r="X10" s="103"/>
      <c r="Y10" s="103"/>
      <c r="Z10" s="103"/>
      <c r="AA10" s="43"/>
      <c r="AB10" s="103"/>
      <c r="AC10" s="103"/>
      <c r="AD10" s="103"/>
      <c r="AE10" s="103"/>
      <c r="AF10" s="103"/>
      <c r="AG10" s="103"/>
      <c r="AH10" s="103"/>
      <c r="AI10" s="103"/>
      <c r="AJ10" s="103"/>
      <c r="AK10" s="103"/>
      <c r="AL10" s="43"/>
    </row>
    <row r="11" spans="1:38" x14ac:dyDescent="0.25">
      <c r="A11" s="369"/>
      <c r="B11" s="372"/>
      <c r="C11" s="376" t="s">
        <v>1020</v>
      </c>
      <c r="D11" s="126" t="s">
        <v>13</v>
      </c>
      <c r="E11" s="21">
        <f>1-0.08</f>
        <v>0.92</v>
      </c>
      <c r="F11" s="21">
        <f t="shared" ref="F11:O11" si="0">1-0.08</f>
        <v>0.92</v>
      </c>
      <c r="G11" s="21">
        <f t="shared" si="0"/>
        <v>0.92</v>
      </c>
      <c r="H11" s="21">
        <f t="shared" si="0"/>
        <v>0.92</v>
      </c>
      <c r="I11" s="21">
        <f t="shared" si="0"/>
        <v>0.92</v>
      </c>
      <c r="J11" s="21">
        <f t="shared" si="0"/>
        <v>0.92</v>
      </c>
      <c r="K11" s="21">
        <f t="shared" si="0"/>
        <v>0.92</v>
      </c>
      <c r="L11" s="21">
        <f t="shared" si="0"/>
        <v>0.92</v>
      </c>
      <c r="M11" s="21">
        <f t="shared" si="0"/>
        <v>0.92</v>
      </c>
      <c r="N11" s="21">
        <f t="shared" si="0"/>
        <v>0.92</v>
      </c>
      <c r="O11" s="22">
        <f t="shared" si="0"/>
        <v>0.92</v>
      </c>
      <c r="AB11" s="103"/>
      <c r="AC11" s="107"/>
      <c r="AD11" s="107"/>
      <c r="AE11" s="107"/>
      <c r="AF11" s="107"/>
      <c r="AG11" s="107"/>
      <c r="AH11" s="107"/>
      <c r="AI11" s="107"/>
      <c r="AJ11" s="107"/>
      <c r="AK11" s="107"/>
      <c r="AL11" s="43"/>
    </row>
    <row r="12" spans="1:38" s="2" customFormat="1" x14ac:dyDescent="0.25">
      <c r="A12" s="370"/>
      <c r="B12" s="373"/>
      <c r="C12" s="377"/>
      <c r="D12" s="126" t="s">
        <v>14</v>
      </c>
      <c r="E12" s="85" t="s">
        <v>329</v>
      </c>
      <c r="F12" s="85" t="s">
        <v>329</v>
      </c>
      <c r="G12" s="85" t="s">
        <v>329</v>
      </c>
      <c r="H12" s="85" t="s">
        <v>329</v>
      </c>
      <c r="I12" s="85" t="s">
        <v>329</v>
      </c>
      <c r="J12" s="85" t="s">
        <v>329</v>
      </c>
      <c r="K12" s="85" t="s">
        <v>329</v>
      </c>
      <c r="L12" s="85" t="s">
        <v>329</v>
      </c>
      <c r="M12" s="85" t="s">
        <v>329</v>
      </c>
      <c r="N12" s="85" t="s">
        <v>329</v>
      </c>
      <c r="O12" s="86" t="s">
        <v>329</v>
      </c>
      <c r="P12" s="103"/>
      <c r="Q12" s="103"/>
      <c r="R12" s="103"/>
      <c r="S12" s="103"/>
      <c r="T12" s="103"/>
      <c r="U12" s="103"/>
      <c r="V12" s="103"/>
      <c r="W12" s="103"/>
      <c r="X12" s="103"/>
      <c r="Y12" s="103"/>
      <c r="Z12" s="103"/>
      <c r="AA12" s="43"/>
      <c r="AB12" s="103"/>
      <c r="AC12" s="103"/>
      <c r="AD12" s="103"/>
      <c r="AE12" s="103"/>
      <c r="AF12" s="103"/>
      <c r="AG12" s="103"/>
      <c r="AH12" s="103"/>
      <c r="AI12" s="103"/>
      <c r="AJ12" s="103"/>
      <c r="AK12" s="103"/>
      <c r="AL12" s="43"/>
    </row>
    <row r="13" spans="1:38" s="5" customFormat="1" x14ac:dyDescent="0.25">
      <c r="A13" s="378" t="s">
        <v>1</v>
      </c>
      <c r="B13" s="371" t="s">
        <v>101</v>
      </c>
      <c r="C13" s="374" t="s">
        <v>1048</v>
      </c>
      <c r="D13" s="125" t="s">
        <v>17</v>
      </c>
      <c r="E13" s="100"/>
      <c r="F13" s="100"/>
      <c r="G13" s="100"/>
      <c r="H13" s="100"/>
      <c r="I13" s="100"/>
      <c r="J13" s="100"/>
      <c r="K13" s="100"/>
      <c r="L13" s="100"/>
      <c r="M13" s="100"/>
      <c r="N13" s="100"/>
      <c r="O13" s="101"/>
      <c r="P13" s="302" t="s">
        <v>938</v>
      </c>
      <c r="Q13" s="302" t="s">
        <v>938</v>
      </c>
      <c r="R13" s="302" t="s">
        <v>938</v>
      </c>
      <c r="S13" s="302" t="s">
        <v>938</v>
      </c>
      <c r="T13" s="302" t="s">
        <v>938</v>
      </c>
      <c r="U13" s="100"/>
      <c r="V13" s="100"/>
      <c r="W13" s="302" t="s">
        <v>938</v>
      </c>
      <c r="X13" s="100"/>
      <c r="Y13" s="302" t="s">
        <v>938</v>
      </c>
      <c r="Z13" s="100"/>
      <c r="AA13" s="101"/>
      <c r="AB13" s="100"/>
      <c r="AC13" s="100"/>
      <c r="AD13" s="100"/>
      <c r="AE13" s="100"/>
      <c r="AF13" s="100"/>
      <c r="AG13" s="100"/>
      <c r="AH13" s="100"/>
      <c r="AI13" s="100"/>
      <c r="AJ13" s="100"/>
      <c r="AK13" s="100"/>
      <c r="AL13" s="101"/>
    </row>
    <row r="14" spans="1:38" x14ac:dyDescent="0.25">
      <c r="A14" s="379"/>
      <c r="B14" s="372"/>
      <c r="C14" s="375"/>
      <c r="D14" s="126" t="s">
        <v>20</v>
      </c>
      <c r="E14" s="103"/>
      <c r="F14" s="103"/>
      <c r="G14" s="103"/>
      <c r="H14" s="103"/>
      <c r="I14" s="103"/>
      <c r="J14" s="103"/>
      <c r="K14" s="103"/>
      <c r="L14" s="103"/>
      <c r="M14" s="103"/>
      <c r="N14" s="103"/>
      <c r="O14" s="43"/>
      <c r="P14" s="331" t="s">
        <v>834</v>
      </c>
      <c r="Q14" s="331" t="s">
        <v>834</v>
      </c>
      <c r="R14" s="331" t="s">
        <v>834</v>
      </c>
      <c r="S14" s="331" t="s">
        <v>834</v>
      </c>
      <c r="T14" s="331" t="s">
        <v>834</v>
      </c>
      <c r="U14" s="256"/>
      <c r="V14" s="256"/>
      <c r="W14" s="331" t="s">
        <v>834</v>
      </c>
      <c r="X14" s="256"/>
      <c r="Y14" s="331" t="s">
        <v>834</v>
      </c>
      <c r="Z14" s="253"/>
      <c r="AA14" s="254"/>
      <c r="AB14" s="103"/>
      <c r="AC14" s="103"/>
      <c r="AD14" s="103"/>
      <c r="AE14" s="103"/>
      <c r="AF14" s="103"/>
      <c r="AG14" s="103"/>
      <c r="AH14" s="103"/>
      <c r="AI14" s="103"/>
      <c r="AJ14" s="103"/>
      <c r="AK14" s="103"/>
      <c r="AL14" s="43"/>
    </row>
    <row r="15" spans="1:38" x14ac:dyDescent="0.25">
      <c r="A15" s="379"/>
      <c r="B15" s="372"/>
      <c r="C15" s="376" t="s">
        <v>1049</v>
      </c>
      <c r="D15" s="126" t="s">
        <v>18</v>
      </c>
      <c r="E15" s="103"/>
      <c r="F15" s="103"/>
      <c r="G15" s="103"/>
      <c r="H15" s="103"/>
      <c r="I15" s="103"/>
      <c r="J15" s="103"/>
      <c r="K15" s="103"/>
      <c r="L15" s="103"/>
      <c r="M15" s="103"/>
      <c r="N15" s="103"/>
      <c r="O15" s="43"/>
      <c r="P15" s="303" t="s">
        <v>938</v>
      </c>
      <c r="Q15" s="304" t="s">
        <v>938</v>
      </c>
      <c r="R15" s="304" t="s">
        <v>938</v>
      </c>
      <c r="S15" s="304" t="s">
        <v>938</v>
      </c>
      <c r="T15" s="304" t="s">
        <v>938</v>
      </c>
      <c r="U15" s="103"/>
      <c r="V15" s="103"/>
      <c r="W15" s="304" t="s">
        <v>938</v>
      </c>
      <c r="X15" s="103"/>
      <c r="Y15" s="304" t="s">
        <v>938</v>
      </c>
      <c r="Z15" s="253"/>
      <c r="AA15" s="254"/>
      <c r="AB15" s="103"/>
      <c r="AC15" s="107"/>
      <c r="AD15" s="107"/>
      <c r="AE15" s="107"/>
      <c r="AF15" s="107"/>
      <c r="AG15" s="107"/>
      <c r="AH15" s="107"/>
      <c r="AI15" s="107"/>
      <c r="AJ15" s="107"/>
      <c r="AK15" s="107"/>
      <c r="AL15" s="43"/>
    </row>
    <row r="16" spans="1:38" x14ac:dyDescent="0.25">
      <c r="A16" s="379"/>
      <c r="B16" s="372"/>
      <c r="C16" s="376"/>
      <c r="D16" s="126" t="s">
        <v>21</v>
      </c>
      <c r="E16" s="103"/>
      <c r="F16" s="103"/>
      <c r="G16" s="103"/>
      <c r="H16" s="103"/>
      <c r="I16" s="103"/>
      <c r="J16" s="103"/>
      <c r="K16" s="103"/>
      <c r="L16" s="103"/>
      <c r="M16" s="103"/>
      <c r="N16" s="103"/>
      <c r="O16" s="43"/>
      <c r="P16" s="331" t="s">
        <v>834</v>
      </c>
      <c r="Q16" s="331" t="s">
        <v>834</v>
      </c>
      <c r="R16" s="331" t="s">
        <v>834</v>
      </c>
      <c r="S16" s="331" t="s">
        <v>834</v>
      </c>
      <c r="T16" s="331" t="s">
        <v>834</v>
      </c>
      <c r="U16" s="256"/>
      <c r="V16" s="256"/>
      <c r="W16" s="331" t="s">
        <v>834</v>
      </c>
      <c r="X16" s="256"/>
      <c r="Y16" s="331" t="s">
        <v>834</v>
      </c>
      <c r="Z16" s="253"/>
      <c r="AA16" s="254"/>
      <c r="AB16" s="103"/>
      <c r="AC16" s="103"/>
      <c r="AD16" s="103"/>
      <c r="AE16" s="103"/>
      <c r="AF16" s="103"/>
      <c r="AG16" s="103"/>
      <c r="AH16" s="103"/>
      <c r="AI16" s="103"/>
      <c r="AJ16" s="103"/>
      <c r="AK16" s="103"/>
      <c r="AL16" s="43"/>
    </row>
    <row r="17" spans="1:38" x14ac:dyDescent="0.25">
      <c r="A17" s="379"/>
      <c r="B17" s="372"/>
      <c r="C17" s="376" t="s">
        <v>67</v>
      </c>
      <c r="D17" s="126" t="s">
        <v>19</v>
      </c>
      <c r="E17" s="2">
        <f>1-0.26</f>
        <v>0.74</v>
      </c>
      <c r="F17" s="2">
        <f t="shared" ref="F17:O17" si="1">1-0.26</f>
        <v>0.74</v>
      </c>
      <c r="G17" s="2">
        <f t="shared" si="1"/>
        <v>0.74</v>
      </c>
      <c r="H17" s="2">
        <f t="shared" si="1"/>
        <v>0.74</v>
      </c>
      <c r="I17" s="2">
        <f t="shared" si="1"/>
        <v>0.74</v>
      </c>
      <c r="J17" s="2">
        <f t="shared" si="1"/>
        <v>0.74</v>
      </c>
      <c r="K17" s="2">
        <f t="shared" si="1"/>
        <v>0.74</v>
      </c>
      <c r="L17" s="2">
        <f t="shared" si="1"/>
        <v>0.74</v>
      </c>
      <c r="M17" s="2">
        <f t="shared" si="1"/>
        <v>0.74</v>
      </c>
      <c r="N17" s="2">
        <f t="shared" si="1"/>
        <v>0.74</v>
      </c>
      <c r="O17" s="19">
        <f t="shared" si="1"/>
        <v>0.74</v>
      </c>
      <c r="P17" s="303" t="s">
        <v>938</v>
      </c>
      <c r="Q17" s="304" t="s">
        <v>938</v>
      </c>
      <c r="R17" s="304" t="s">
        <v>938</v>
      </c>
      <c r="S17" s="304" t="s">
        <v>938</v>
      </c>
      <c r="T17" s="304" t="s">
        <v>938</v>
      </c>
      <c r="U17" s="103"/>
      <c r="V17" s="103"/>
      <c r="W17" s="304" t="s">
        <v>938</v>
      </c>
      <c r="X17" s="103"/>
      <c r="Y17" s="304" t="s">
        <v>938</v>
      </c>
      <c r="Z17" s="253"/>
      <c r="AA17" s="254"/>
      <c r="AB17" s="103"/>
      <c r="AC17" s="107"/>
      <c r="AD17" s="107"/>
      <c r="AE17" s="107"/>
      <c r="AF17" s="107"/>
      <c r="AG17" s="107"/>
      <c r="AH17" s="107"/>
      <c r="AI17" s="107"/>
      <c r="AJ17" s="107"/>
      <c r="AK17" s="107"/>
      <c r="AL17" s="43"/>
    </row>
    <row r="18" spans="1:38" x14ac:dyDescent="0.25">
      <c r="A18" s="380"/>
      <c r="B18" s="373"/>
      <c r="C18" s="377"/>
      <c r="D18" s="126" t="s">
        <v>315</v>
      </c>
      <c r="E18" s="85" t="s">
        <v>636</v>
      </c>
      <c r="F18" s="85" t="s">
        <v>636</v>
      </c>
      <c r="G18" s="85" t="s">
        <v>636</v>
      </c>
      <c r="H18" s="85" t="s">
        <v>636</v>
      </c>
      <c r="I18" s="85" t="s">
        <v>636</v>
      </c>
      <c r="J18" s="85" t="s">
        <v>636</v>
      </c>
      <c r="K18" s="85" t="s">
        <v>636</v>
      </c>
      <c r="L18" s="85" t="s">
        <v>636</v>
      </c>
      <c r="M18" s="85" t="s">
        <v>636</v>
      </c>
      <c r="N18" s="85" t="s">
        <v>636</v>
      </c>
      <c r="O18" s="86" t="s">
        <v>636</v>
      </c>
      <c r="P18" s="331" t="s">
        <v>834</v>
      </c>
      <c r="Q18" s="331" t="s">
        <v>834</v>
      </c>
      <c r="R18" s="331" t="s">
        <v>834</v>
      </c>
      <c r="S18" s="331" t="s">
        <v>834</v>
      </c>
      <c r="T18" s="331" t="s">
        <v>834</v>
      </c>
      <c r="U18" s="256"/>
      <c r="V18" s="256"/>
      <c r="W18" s="331" t="s">
        <v>834</v>
      </c>
      <c r="X18" s="256"/>
      <c r="Y18" s="331" t="s">
        <v>834</v>
      </c>
      <c r="Z18" s="257"/>
      <c r="AA18" s="254"/>
      <c r="AB18" s="103"/>
      <c r="AC18" s="103"/>
      <c r="AD18" s="103"/>
      <c r="AE18" s="103"/>
      <c r="AF18" s="103"/>
      <c r="AG18" s="103"/>
      <c r="AH18" s="103"/>
      <c r="AI18" s="103"/>
      <c r="AJ18" s="103"/>
      <c r="AK18" s="103"/>
      <c r="AL18" s="43"/>
    </row>
    <row r="19" spans="1:38" s="5" customFormat="1" x14ac:dyDescent="0.25">
      <c r="A19" s="378" t="s">
        <v>1</v>
      </c>
      <c r="B19" s="371" t="s">
        <v>102</v>
      </c>
      <c r="C19" s="374" t="s">
        <v>68</v>
      </c>
      <c r="D19" s="125" t="s">
        <v>22</v>
      </c>
      <c r="E19" s="100"/>
      <c r="F19" s="100"/>
      <c r="G19" s="100"/>
      <c r="H19" s="100"/>
      <c r="I19" s="100"/>
      <c r="J19" s="100"/>
      <c r="K19" s="100"/>
      <c r="L19" s="100"/>
      <c r="M19" s="100"/>
      <c r="N19" s="100"/>
      <c r="O19" s="101"/>
      <c r="P19" s="258"/>
      <c r="Q19" s="258"/>
      <c r="R19" s="258"/>
      <c r="S19" s="258"/>
      <c r="T19" s="258"/>
      <c r="U19" s="258"/>
      <c r="V19" s="258"/>
      <c r="W19" s="258"/>
      <c r="X19" s="258"/>
      <c r="Y19" s="258"/>
      <c r="Z19" s="258"/>
      <c r="AA19" s="259"/>
      <c r="AB19" s="100"/>
      <c r="AC19" s="100"/>
      <c r="AD19" s="100"/>
      <c r="AE19" s="100"/>
      <c r="AF19" s="100"/>
      <c r="AG19" s="100"/>
      <c r="AH19" s="100"/>
      <c r="AI19" s="100"/>
      <c r="AJ19" s="100"/>
      <c r="AK19" s="100"/>
      <c r="AL19" s="101"/>
    </row>
    <row r="20" spans="1:38" x14ac:dyDescent="0.25">
      <c r="A20" s="379"/>
      <c r="B20" s="372"/>
      <c r="C20" s="375"/>
      <c r="D20" s="126" t="s">
        <v>24</v>
      </c>
      <c r="E20" s="103"/>
      <c r="F20" s="103"/>
      <c r="G20" s="103"/>
      <c r="H20" s="103"/>
      <c r="I20" s="103"/>
      <c r="J20" s="103"/>
      <c r="K20" s="103"/>
      <c r="L20" s="103"/>
      <c r="M20" s="103"/>
      <c r="N20" s="103"/>
      <c r="O20" s="43"/>
      <c r="P20" s="253"/>
      <c r="Q20" s="253"/>
      <c r="R20" s="253"/>
      <c r="S20" s="253"/>
      <c r="T20" s="253"/>
      <c r="U20" s="253"/>
      <c r="V20" s="253"/>
      <c r="W20" s="253"/>
      <c r="X20" s="253"/>
      <c r="Y20" s="253"/>
      <c r="Z20" s="253"/>
      <c r="AA20" s="254"/>
      <c r="AB20" s="103"/>
      <c r="AC20" s="103"/>
      <c r="AD20" s="103"/>
      <c r="AE20" s="103"/>
      <c r="AF20" s="103"/>
      <c r="AG20" s="103"/>
      <c r="AH20" s="103"/>
      <c r="AI20" s="103"/>
      <c r="AJ20" s="103"/>
      <c r="AK20" s="103"/>
      <c r="AL20" s="43"/>
    </row>
    <row r="21" spans="1:38" s="3" customFormat="1" x14ac:dyDescent="0.25">
      <c r="A21" s="379"/>
      <c r="B21" s="372"/>
      <c r="C21" s="376" t="s">
        <v>69</v>
      </c>
      <c r="D21" s="126" t="s">
        <v>23</v>
      </c>
      <c r="E21" s="109"/>
      <c r="F21" s="109"/>
      <c r="G21" s="109"/>
      <c r="H21" s="109"/>
      <c r="I21" s="109"/>
      <c r="J21" s="109"/>
      <c r="K21" s="109"/>
      <c r="L21" s="109"/>
      <c r="M21" s="109"/>
      <c r="N21" s="109"/>
      <c r="O21" s="110"/>
      <c r="P21" s="74">
        <f>-20/2</f>
        <v>-10</v>
      </c>
      <c r="Q21" s="74">
        <f t="shared" ref="Q21:T21" si="2">-20/2</f>
        <v>-10</v>
      </c>
      <c r="R21" s="74">
        <f t="shared" si="2"/>
        <v>-10</v>
      </c>
      <c r="S21" s="74">
        <f t="shared" si="2"/>
        <v>-10</v>
      </c>
      <c r="T21" s="74">
        <f t="shared" si="2"/>
        <v>-10</v>
      </c>
      <c r="U21" s="253"/>
      <c r="V21" s="253"/>
      <c r="W21" s="74">
        <f t="shared" ref="W21" si="3">-20/2</f>
        <v>-10</v>
      </c>
      <c r="X21" s="253"/>
      <c r="Y21" s="74">
        <f t="shared" ref="Y21" si="4">-20/2</f>
        <v>-10</v>
      </c>
      <c r="Z21" s="253"/>
      <c r="AA21" s="254"/>
      <c r="AB21" s="109"/>
      <c r="AC21" s="109"/>
      <c r="AD21" s="109"/>
      <c r="AE21" s="109"/>
      <c r="AF21" s="109"/>
      <c r="AG21" s="109"/>
      <c r="AH21" s="109"/>
      <c r="AI21" s="109"/>
      <c r="AJ21" s="109"/>
      <c r="AK21" s="109"/>
      <c r="AL21" s="110"/>
    </row>
    <row r="22" spans="1:38" s="3" customFormat="1" x14ac:dyDescent="0.25">
      <c r="A22" s="380"/>
      <c r="B22" s="373"/>
      <c r="C22" s="377"/>
      <c r="D22" s="126" t="s">
        <v>25</v>
      </c>
      <c r="E22" s="109"/>
      <c r="F22" s="109"/>
      <c r="G22" s="109"/>
      <c r="H22" s="109"/>
      <c r="I22" s="109"/>
      <c r="J22" s="109"/>
      <c r="K22" s="109"/>
      <c r="L22" s="109"/>
      <c r="M22" s="109"/>
      <c r="N22" s="109"/>
      <c r="O22" s="110"/>
      <c r="P22" s="331" t="s">
        <v>834</v>
      </c>
      <c r="Q22" s="331" t="s">
        <v>834</v>
      </c>
      <c r="R22" s="331" t="s">
        <v>834</v>
      </c>
      <c r="S22" s="331" t="s">
        <v>834</v>
      </c>
      <c r="T22" s="331" t="s">
        <v>834</v>
      </c>
      <c r="U22" s="256"/>
      <c r="V22" s="256"/>
      <c r="W22" s="331" t="s">
        <v>834</v>
      </c>
      <c r="X22" s="256"/>
      <c r="Y22" s="331" t="s">
        <v>834</v>
      </c>
      <c r="Z22" s="253"/>
      <c r="AA22" s="254"/>
      <c r="AB22" s="103"/>
      <c r="AC22" s="103"/>
      <c r="AD22" s="103"/>
      <c r="AE22" s="103"/>
      <c r="AF22" s="103"/>
      <c r="AG22" s="103"/>
      <c r="AH22" s="103"/>
      <c r="AI22" s="103"/>
      <c r="AJ22" s="103"/>
      <c r="AK22" s="103"/>
      <c r="AL22" s="43"/>
    </row>
    <row r="23" spans="1:38" s="7" customFormat="1" x14ac:dyDescent="0.25">
      <c r="A23" s="378" t="s">
        <v>1</v>
      </c>
      <c r="B23" s="371" t="s">
        <v>103</v>
      </c>
      <c r="C23" s="374" t="s">
        <v>70</v>
      </c>
      <c r="D23" s="125" t="s">
        <v>26</v>
      </c>
      <c r="E23" s="112"/>
      <c r="F23" s="112"/>
      <c r="G23" s="112"/>
      <c r="H23" s="112"/>
      <c r="I23" s="112"/>
      <c r="J23" s="112"/>
      <c r="K23" s="112"/>
      <c r="L23" s="112"/>
      <c r="M23" s="112"/>
      <c r="N23" s="112"/>
      <c r="O23" s="113"/>
      <c r="P23" s="112"/>
      <c r="Q23" s="112"/>
      <c r="R23" s="112"/>
      <c r="S23" s="112"/>
      <c r="T23" s="112"/>
      <c r="U23" s="112"/>
      <c r="V23" s="112"/>
      <c r="W23" s="112"/>
      <c r="X23" s="112"/>
      <c r="Y23" s="112"/>
      <c r="Z23" s="112"/>
      <c r="AA23" s="113"/>
      <c r="AB23" s="112"/>
      <c r="AC23" s="112"/>
      <c r="AD23" s="112"/>
      <c r="AE23" s="112"/>
      <c r="AF23" s="112"/>
      <c r="AG23" s="112"/>
      <c r="AH23" s="112"/>
      <c r="AI23" s="112"/>
      <c r="AJ23" s="112"/>
      <c r="AK23" s="112"/>
      <c r="AL23" s="113"/>
    </row>
    <row r="24" spans="1:38" s="3" customFormat="1" x14ac:dyDescent="0.25">
      <c r="A24" s="379"/>
      <c r="B24" s="372"/>
      <c r="C24" s="375"/>
      <c r="D24" s="126" t="s">
        <v>28</v>
      </c>
      <c r="E24" s="103"/>
      <c r="F24" s="103"/>
      <c r="G24" s="103"/>
      <c r="H24" s="103"/>
      <c r="I24" s="103"/>
      <c r="J24" s="103"/>
      <c r="K24" s="103"/>
      <c r="L24" s="103"/>
      <c r="M24" s="103"/>
      <c r="N24" s="103"/>
      <c r="O24" s="43"/>
      <c r="P24" s="103"/>
      <c r="Q24" s="103"/>
      <c r="R24" s="103"/>
      <c r="S24" s="103"/>
      <c r="T24" s="103"/>
      <c r="U24" s="103"/>
      <c r="V24" s="103"/>
      <c r="W24" s="103"/>
      <c r="X24" s="103"/>
      <c r="Y24" s="103"/>
      <c r="Z24" s="103"/>
      <c r="AA24" s="43"/>
      <c r="AB24" s="103"/>
      <c r="AC24" s="103"/>
      <c r="AD24" s="103"/>
      <c r="AE24" s="103"/>
      <c r="AF24" s="103"/>
      <c r="AG24" s="103"/>
      <c r="AH24" s="103"/>
      <c r="AI24" s="103"/>
      <c r="AJ24" s="103"/>
      <c r="AK24" s="103"/>
      <c r="AL24" s="43"/>
    </row>
    <row r="25" spans="1:38" s="3" customFormat="1" x14ac:dyDescent="0.25">
      <c r="A25" s="379"/>
      <c r="B25" s="372"/>
      <c r="C25" s="376" t="s">
        <v>71</v>
      </c>
      <c r="D25" s="126" t="s">
        <v>27</v>
      </c>
      <c r="E25" s="109"/>
      <c r="F25" s="109"/>
      <c r="G25" s="109"/>
      <c r="H25" s="109"/>
      <c r="I25" s="109"/>
      <c r="J25" s="109"/>
      <c r="K25" s="109"/>
      <c r="L25" s="109"/>
      <c r="M25" s="109"/>
      <c r="N25" s="109"/>
      <c r="O25" s="110"/>
      <c r="P25" s="109"/>
      <c r="Q25" s="109"/>
      <c r="R25" s="109"/>
      <c r="S25" s="109"/>
      <c r="T25" s="109"/>
      <c r="U25" s="109"/>
      <c r="V25" s="109"/>
      <c r="W25" s="109"/>
      <c r="X25" s="109"/>
      <c r="Y25" s="109"/>
      <c r="Z25" s="109"/>
      <c r="AA25" s="110"/>
      <c r="AB25" s="109"/>
      <c r="AC25" s="109"/>
      <c r="AD25" s="109"/>
      <c r="AE25" s="109"/>
      <c r="AF25" s="109"/>
      <c r="AG25" s="109"/>
      <c r="AH25" s="109"/>
      <c r="AI25" s="109"/>
      <c r="AJ25" s="109"/>
      <c r="AK25" s="109"/>
      <c r="AL25" s="110"/>
    </row>
    <row r="26" spans="1:38" s="3" customFormat="1" x14ac:dyDescent="0.25">
      <c r="A26" s="380"/>
      <c r="B26" s="373"/>
      <c r="C26" s="377"/>
      <c r="D26" s="126" t="s">
        <v>29</v>
      </c>
      <c r="E26" s="109"/>
      <c r="F26" s="109"/>
      <c r="G26" s="109"/>
      <c r="H26" s="109"/>
      <c r="I26" s="109"/>
      <c r="J26" s="109"/>
      <c r="K26" s="109"/>
      <c r="L26" s="109"/>
      <c r="M26" s="109"/>
      <c r="N26" s="109"/>
      <c r="O26" s="110"/>
      <c r="P26" s="103"/>
      <c r="Q26" s="103"/>
      <c r="R26" s="103"/>
      <c r="S26" s="103"/>
      <c r="T26" s="103"/>
      <c r="U26" s="103"/>
      <c r="V26" s="103"/>
      <c r="W26" s="103"/>
      <c r="X26" s="103"/>
      <c r="Y26" s="103"/>
      <c r="Z26" s="103"/>
      <c r="AA26" s="43"/>
      <c r="AB26" s="103"/>
      <c r="AC26" s="103"/>
      <c r="AD26" s="103"/>
      <c r="AE26" s="103"/>
      <c r="AF26" s="103"/>
      <c r="AG26" s="103"/>
      <c r="AH26" s="103"/>
      <c r="AI26" s="103"/>
      <c r="AJ26" s="103"/>
      <c r="AK26" s="103"/>
      <c r="AL26" s="43"/>
    </row>
    <row r="27" spans="1:38" s="5" customFormat="1" x14ac:dyDescent="0.25">
      <c r="A27" s="378" t="s">
        <v>1</v>
      </c>
      <c r="B27" s="371" t="s">
        <v>104</v>
      </c>
      <c r="C27" s="374" t="s">
        <v>72</v>
      </c>
      <c r="D27" s="125" t="s">
        <v>30</v>
      </c>
      <c r="E27" s="100"/>
      <c r="F27" s="100"/>
      <c r="G27" s="100"/>
      <c r="H27" s="100"/>
      <c r="I27" s="100"/>
      <c r="J27" s="100"/>
      <c r="K27" s="100"/>
      <c r="L27" s="100"/>
      <c r="M27" s="100"/>
      <c r="N27" s="100"/>
      <c r="O27" s="101"/>
      <c r="P27" s="100"/>
      <c r="Q27" s="100"/>
      <c r="R27" s="100"/>
      <c r="S27" s="100"/>
      <c r="T27" s="100"/>
      <c r="U27" s="100"/>
      <c r="V27" s="100"/>
      <c r="W27" s="100"/>
      <c r="X27" s="100"/>
      <c r="Y27" s="100"/>
      <c r="Z27" s="100"/>
      <c r="AA27" s="101"/>
      <c r="AB27" s="302" t="s">
        <v>949</v>
      </c>
      <c r="AC27" s="302" t="s">
        <v>950</v>
      </c>
      <c r="AD27" s="302" t="s">
        <v>939</v>
      </c>
      <c r="AE27" s="302" t="s">
        <v>951</v>
      </c>
      <c r="AF27" s="302" t="s">
        <v>950</v>
      </c>
      <c r="AG27" s="302" t="s">
        <v>950</v>
      </c>
      <c r="AH27" s="302" t="s">
        <v>950</v>
      </c>
      <c r="AI27" s="100"/>
      <c r="AJ27" s="100"/>
      <c r="AK27" s="100"/>
      <c r="AL27" s="101"/>
    </row>
    <row r="28" spans="1:38" x14ac:dyDescent="0.25">
      <c r="A28" s="379"/>
      <c r="B28" s="372"/>
      <c r="C28" s="375"/>
      <c r="D28" s="126" t="s">
        <v>113</v>
      </c>
      <c r="E28" s="103"/>
      <c r="F28" s="103"/>
      <c r="G28" s="103"/>
      <c r="H28" s="103"/>
      <c r="I28" s="103"/>
      <c r="J28" s="103"/>
      <c r="K28" s="103"/>
      <c r="L28" s="103"/>
      <c r="M28" s="103"/>
      <c r="N28" s="103"/>
      <c r="O28" s="43"/>
      <c r="P28" s="103"/>
      <c r="Q28" s="103"/>
      <c r="R28" s="103"/>
      <c r="S28" s="103"/>
      <c r="T28" s="103"/>
      <c r="U28" s="103"/>
      <c r="V28" s="103"/>
      <c r="W28" s="103"/>
      <c r="X28" s="103"/>
      <c r="Y28" s="103"/>
      <c r="Z28" s="103"/>
      <c r="AA28" s="43"/>
      <c r="AB28" s="255" t="s">
        <v>811</v>
      </c>
      <c r="AC28" s="255" t="s">
        <v>811</v>
      </c>
      <c r="AD28" s="255" t="s">
        <v>811</v>
      </c>
      <c r="AE28" s="255" t="s">
        <v>811</v>
      </c>
      <c r="AF28" s="255" t="s">
        <v>811</v>
      </c>
      <c r="AG28" s="255" t="s">
        <v>811</v>
      </c>
      <c r="AH28" s="255" t="s">
        <v>811</v>
      </c>
      <c r="AI28" s="103"/>
      <c r="AJ28" s="103"/>
      <c r="AK28" s="103"/>
      <c r="AL28" s="43"/>
    </row>
    <row r="29" spans="1:38" x14ac:dyDescent="0.25">
      <c r="A29" s="379"/>
      <c r="B29" s="372"/>
      <c r="C29" s="376" t="s">
        <v>73</v>
      </c>
      <c r="D29" s="126" t="s">
        <v>31</v>
      </c>
      <c r="E29" s="103"/>
      <c r="F29" s="103"/>
      <c r="G29" s="103"/>
      <c r="H29" s="103"/>
      <c r="I29" s="103"/>
      <c r="J29" s="103"/>
      <c r="K29" s="103"/>
      <c r="L29" s="103"/>
      <c r="M29" s="103"/>
      <c r="N29" s="103"/>
      <c r="O29" s="43"/>
      <c r="P29" s="103"/>
      <c r="Q29" s="107"/>
      <c r="R29" s="107"/>
      <c r="S29" s="107"/>
      <c r="T29" s="107"/>
      <c r="U29" s="107"/>
      <c r="V29" s="107"/>
      <c r="W29" s="107"/>
      <c r="X29" s="107"/>
      <c r="Y29" s="107"/>
      <c r="Z29" s="103"/>
      <c r="AA29" s="43"/>
      <c r="AB29" s="304" t="s">
        <v>952</v>
      </c>
      <c r="AC29" s="2"/>
      <c r="AD29" s="304" t="s">
        <v>949</v>
      </c>
      <c r="AE29" s="304" t="s">
        <v>953</v>
      </c>
      <c r="AI29" s="107"/>
      <c r="AJ29" s="107"/>
      <c r="AK29" s="107"/>
      <c r="AL29" s="43"/>
    </row>
    <row r="30" spans="1:38" x14ac:dyDescent="0.25">
      <c r="A30" s="379"/>
      <c r="B30" s="372"/>
      <c r="C30" s="376"/>
      <c r="D30" s="126" t="s">
        <v>114</v>
      </c>
      <c r="E30" s="103"/>
      <c r="F30" s="103"/>
      <c r="G30" s="103"/>
      <c r="H30" s="103"/>
      <c r="I30" s="103"/>
      <c r="J30" s="103"/>
      <c r="K30" s="103"/>
      <c r="L30" s="103"/>
      <c r="M30" s="103"/>
      <c r="N30" s="103"/>
      <c r="O30" s="43"/>
      <c r="P30" s="103"/>
      <c r="Q30" s="103"/>
      <c r="R30" s="103"/>
      <c r="S30" s="103"/>
      <c r="T30" s="103"/>
      <c r="U30" s="103"/>
      <c r="V30" s="103"/>
      <c r="W30" s="103"/>
      <c r="X30" s="103"/>
      <c r="Y30" s="103"/>
      <c r="Z30" s="103"/>
      <c r="AA30" s="43"/>
      <c r="AB30" s="255" t="s">
        <v>811</v>
      </c>
      <c r="AC30" s="103"/>
      <c r="AD30" s="255" t="s">
        <v>811</v>
      </c>
      <c r="AE30" s="255" t="s">
        <v>811</v>
      </c>
      <c r="AF30" s="103"/>
      <c r="AG30" s="103"/>
      <c r="AH30" s="103"/>
      <c r="AI30" s="103"/>
      <c r="AJ30" s="103"/>
      <c r="AK30" s="103"/>
      <c r="AL30" s="43"/>
    </row>
    <row r="31" spans="1:38" x14ac:dyDescent="0.25">
      <c r="A31" s="379"/>
      <c r="B31" s="372"/>
      <c r="C31" s="376" t="s">
        <v>74</v>
      </c>
      <c r="D31" s="126" t="s">
        <v>32</v>
      </c>
      <c r="E31" s="32">
        <v>0.85</v>
      </c>
      <c r="F31" s="32">
        <v>0.85</v>
      </c>
      <c r="G31" s="32">
        <v>0.92</v>
      </c>
      <c r="H31" s="32">
        <v>0.92</v>
      </c>
      <c r="I31" s="32">
        <v>0.95</v>
      </c>
      <c r="J31" s="32"/>
      <c r="K31" s="32">
        <v>0.9</v>
      </c>
      <c r="L31" s="32">
        <v>0.95</v>
      </c>
      <c r="M31" s="32"/>
      <c r="N31" s="32"/>
      <c r="O31" s="34"/>
      <c r="P31" s="103"/>
      <c r="Q31" s="107"/>
      <c r="R31" s="107"/>
      <c r="S31" s="107"/>
      <c r="T31" s="107"/>
      <c r="U31" s="107"/>
      <c r="V31" s="107"/>
      <c r="W31" s="107"/>
      <c r="X31" s="107"/>
      <c r="Y31" s="107"/>
      <c r="Z31" s="103"/>
      <c r="AA31" s="43"/>
      <c r="AC31" s="103"/>
      <c r="AD31" s="304" t="s">
        <v>952</v>
      </c>
      <c r="AE31" s="304" t="s">
        <v>938</v>
      </c>
      <c r="AF31" s="107"/>
      <c r="AG31" s="107"/>
      <c r="AH31" s="107"/>
      <c r="AI31" s="107"/>
      <c r="AJ31" s="107"/>
      <c r="AK31" s="107"/>
      <c r="AL31" s="43"/>
    </row>
    <row r="32" spans="1:38" x14ac:dyDescent="0.25">
      <c r="A32" s="379"/>
      <c r="B32" s="372"/>
      <c r="C32" s="376"/>
      <c r="D32" s="126" t="s">
        <v>316</v>
      </c>
      <c r="E32" s="255" t="s">
        <v>1010</v>
      </c>
      <c r="F32" s="255" t="s">
        <v>1010</v>
      </c>
      <c r="G32" s="255" t="s">
        <v>1010</v>
      </c>
      <c r="H32" s="255" t="s">
        <v>1010</v>
      </c>
      <c r="I32" s="255" t="s">
        <v>1010</v>
      </c>
      <c r="J32" s="253"/>
      <c r="K32" s="255" t="s">
        <v>1010</v>
      </c>
      <c r="L32" s="255" t="s">
        <v>1010</v>
      </c>
      <c r="M32" s="253"/>
      <c r="N32" s="253"/>
      <c r="O32" s="254"/>
      <c r="P32" s="103"/>
      <c r="Q32" s="103"/>
      <c r="R32" s="103"/>
      <c r="S32" s="103"/>
      <c r="T32" s="103"/>
      <c r="U32" s="103"/>
      <c r="V32" s="103"/>
      <c r="W32" s="103"/>
      <c r="X32" s="103"/>
      <c r="Y32" s="103"/>
      <c r="Z32" s="103"/>
      <c r="AA32" s="43"/>
      <c r="AB32" s="103"/>
      <c r="AC32" s="103"/>
      <c r="AD32" s="255" t="s">
        <v>811</v>
      </c>
      <c r="AE32" s="255" t="s">
        <v>811</v>
      </c>
      <c r="AF32" s="103"/>
      <c r="AG32" s="103"/>
      <c r="AH32" s="103"/>
      <c r="AI32" s="103"/>
      <c r="AJ32" s="103"/>
      <c r="AK32" s="103"/>
      <c r="AL32" s="43"/>
    </row>
    <row r="33" spans="1:44" x14ac:dyDescent="0.25">
      <c r="A33" s="379"/>
      <c r="B33" s="372"/>
      <c r="C33" s="376" t="s">
        <v>75</v>
      </c>
      <c r="D33" s="126" t="s">
        <v>33</v>
      </c>
      <c r="E33" s="74">
        <f>1-0.15</f>
        <v>0.85</v>
      </c>
      <c r="F33" s="74">
        <f t="shared" ref="F33:N33" si="5">1-0.15</f>
        <v>0.85</v>
      </c>
      <c r="G33" s="74">
        <f t="shared" si="5"/>
        <v>0.85</v>
      </c>
      <c r="H33" s="74">
        <f t="shared" si="5"/>
        <v>0.85</v>
      </c>
      <c r="I33" s="74">
        <f t="shared" si="5"/>
        <v>0.85</v>
      </c>
      <c r="J33" s="74">
        <f t="shared" si="5"/>
        <v>0.85</v>
      </c>
      <c r="K33" s="74">
        <f t="shared" si="5"/>
        <v>0.85</v>
      </c>
      <c r="L33" s="74">
        <f t="shared" si="5"/>
        <v>0.85</v>
      </c>
      <c r="M33" s="74">
        <f t="shared" si="5"/>
        <v>0.85</v>
      </c>
      <c r="N33" s="74">
        <f t="shared" si="5"/>
        <v>0.85</v>
      </c>
      <c r="O33" s="76"/>
      <c r="P33" s="103"/>
      <c r="Q33" s="107"/>
      <c r="R33" s="107"/>
      <c r="S33" s="107"/>
      <c r="T33" s="107"/>
      <c r="U33" s="107"/>
      <c r="V33" s="107"/>
      <c r="W33" s="107"/>
      <c r="X33" s="107"/>
      <c r="Y33" s="107"/>
      <c r="Z33" s="103"/>
      <c r="AA33" s="43"/>
      <c r="AB33" s="103"/>
      <c r="AC33" s="107"/>
      <c r="AF33" s="107"/>
      <c r="AG33" s="107"/>
      <c r="AH33" s="107"/>
      <c r="AI33" s="107"/>
      <c r="AJ33" s="107"/>
      <c r="AK33" s="107"/>
      <c r="AL33" s="43"/>
    </row>
    <row r="34" spans="1:44" x14ac:dyDescent="0.25">
      <c r="A34" s="380"/>
      <c r="B34" s="373"/>
      <c r="C34" s="377"/>
      <c r="D34" s="126" t="s">
        <v>317</v>
      </c>
      <c r="E34" s="122" t="s">
        <v>997</v>
      </c>
      <c r="F34" s="122" t="s">
        <v>997</v>
      </c>
      <c r="G34" s="122" t="s">
        <v>997</v>
      </c>
      <c r="H34" s="122" t="s">
        <v>997</v>
      </c>
      <c r="I34" s="122" t="s">
        <v>997</v>
      </c>
      <c r="J34" s="122" t="s">
        <v>997</v>
      </c>
      <c r="K34" s="122" t="s">
        <v>997</v>
      </c>
      <c r="L34" s="122" t="s">
        <v>997</v>
      </c>
      <c r="M34" s="122" t="s">
        <v>997</v>
      </c>
      <c r="N34" s="122" t="s">
        <v>997</v>
      </c>
      <c r="O34" s="254"/>
      <c r="P34" s="103"/>
      <c r="Q34" s="103"/>
      <c r="R34" s="103"/>
      <c r="S34" s="103"/>
      <c r="T34" s="103"/>
      <c r="U34" s="103"/>
      <c r="V34" s="103"/>
      <c r="W34" s="103"/>
      <c r="X34" s="103"/>
      <c r="Y34" s="103"/>
      <c r="Z34" s="103"/>
      <c r="AA34" s="43"/>
      <c r="AB34" s="103"/>
      <c r="AC34" s="103"/>
      <c r="AD34" s="103"/>
      <c r="AE34" s="103"/>
      <c r="AF34" s="103"/>
      <c r="AG34" s="103"/>
      <c r="AH34" s="103"/>
      <c r="AI34" s="103"/>
      <c r="AJ34" s="103"/>
      <c r="AK34" s="103"/>
      <c r="AL34" s="43"/>
    </row>
    <row r="35" spans="1:44" s="5" customFormat="1" x14ac:dyDescent="0.25">
      <c r="A35" s="378" t="s">
        <v>1</v>
      </c>
      <c r="B35" s="371" t="s">
        <v>105</v>
      </c>
      <c r="C35" s="374" t="s">
        <v>76</v>
      </c>
      <c r="D35" s="125" t="s">
        <v>34</v>
      </c>
      <c r="E35" s="100"/>
      <c r="F35" s="100"/>
      <c r="G35" s="100"/>
      <c r="H35" s="100"/>
      <c r="I35" s="100"/>
      <c r="J35" s="100"/>
      <c r="K35" s="100"/>
      <c r="L35" s="100"/>
      <c r="M35" s="100"/>
      <c r="N35" s="100"/>
      <c r="O35" s="101"/>
      <c r="P35" s="100"/>
      <c r="Q35" s="100"/>
      <c r="R35" s="100"/>
      <c r="S35" s="100"/>
      <c r="T35" s="100"/>
      <c r="U35" s="100"/>
      <c r="V35" s="100"/>
      <c r="W35" s="100"/>
      <c r="X35" s="100"/>
      <c r="Y35" s="100"/>
      <c r="Z35" s="100"/>
      <c r="AA35" s="101"/>
      <c r="AB35" s="302" t="s">
        <v>952</v>
      </c>
      <c r="AC35" s="302" t="s">
        <v>950</v>
      </c>
      <c r="AD35" s="302" t="s">
        <v>952</v>
      </c>
      <c r="AE35" s="302" t="s">
        <v>949</v>
      </c>
      <c r="AF35" s="302" t="s">
        <v>952</v>
      </c>
      <c r="AG35" s="302" t="s">
        <v>950</v>
      </c>
      <c r="AH35" s="302" t="s">
        <v>950</v>
      </c>
      <c r="AI35" s="302" t="s">
        <v>952</v>
      </c>
      <c r="AJ35" s="302" t="s">
        <v>950</v>
      </c>
      <c r="AK35" s="302" t="s">
        <v>950</v>
      </c>
      <c r="AL35" s="311" t="s">
        <v>950</v>
      </c>
    </row>
    <row r="36" spans="1:44" x14ac:dyDescent="0.25">
      <c r="A36" s="379"/>
      <c r="B36" s="372"/>
      <c r="C36" s="375"/>
      <c r="D36" s="126" t="s">
        <v>115</v>
      </c>
      <c r="E36" s="103"/>
      <c r="F36" s="103"/>
      <c r="G36" s="103"/>
      <c r="H36" s="103"/>
      <c r="I36" s="103"/>
      <c r="J36" s="103"/>
      <c r="K36" s="103"/>
      <c r="L36" s="103"/>
      <c r="M36" s="103"/>
      <c r="N36" s="103"/>
      <c r="O36" s="43"/>
      <c r="P36" s="103"/>
      <c r="Q36" s="103"/>
      <c r="R36" s="103"/>
      <c r="S36" s="103"/>
      <c r="T36" s="103"/>
      <c r="U36" s="103"/>
      <c r="V36" s="103"/>
      <c r="W36" s="103"/>
      <c r="X36" s="103"/>
      <c r="Y36" s="103"/>
      <c r="Z36" s="103"/>
      <c r="AA36" s="43"/>
      <c r="AB36" s="255" t="s">
        <v>811</v>
      </c>
      <c r="AC36" s="255" t="s">
        <v>811</v>
      </c>
      <c r="AD36" s="255" t="s">
        <v>811</v>
      </c>
      <c r="AE36" s="255" t="s">
        <v>811</v>
      </c>
      <c r="AF36" s="255" t="s">
        <v>811</v>
      </c>
      <c r="AG36" s="255" t="s">
        <v>811</v>
      </c>
      <c r="AH36" s="255" t="s">
        <v>811</v>
      </c>
      <c r="AI36" s="255" t="s">
        <v>811</v>
      </c>
      <c r="AJ36" s="255" t="s">
        <v>811</v>
      </c>
      <c r="AK36" s="255" t="s">
        <v>811</v>
      </c>
      <c r="AL36" s="312" t="s">
        <v>811</v>
      </c>
      <c r="AM36" s="2"/>
      <c r="AN36" s="2"/>
      <c r="AO36" s="2"/>
      <c r="AP36" s="2"/>
      <c r="AQ36" s="2"/>
      <c r="AR36" s="2"/>
    </row>
    <row r="37" spans="1:44" x14ac:dyDescent="0.25">
      <c r="A37" s="379"/>
      <c r="B37" s="372"/>
      <c r="C37" s="376" t="s">
        <v>77</v>
      </c>
      <c r="D37" s="126" t="s">
        <v>35</v>
      </c>
      <c r="E37" s="103"/>
      <c r="F37" s="103"/>
      <c r="G37" s="103"/>
      <c r="H37" s="103"/>
      <c r="I37" s="103"/>
      <c r="J37" s="103"/>
      <c r="K37" s="103"/>
      <c r="L37" s="103"/>
      <c r="M37" s="103"/>
      <c r="N37" s="103"/>
      <c r="O37" s="43"/>
      <c r="P37" s="103"/>
      <c r="Q37" s="107"/>
      <c r="R37" s="107"/>
      <c r="S37" s="107"/>
      <c r="T37" s="107"/>
      <c r="U37" s="107"/>
      <c r="V37" s="107"/>
      <c r="W37" s="107"/>
      <c r="X37" s="107"/>
      <c r="Y37" s="107"/>
      <c r="Z37" s="103"/>
      <c r="AA37" s="43"/>
      <c r="AB37" s="304" t="s">
        <v>950</v>
      </c>
      <c r="AC37" s="304" t="s">
        <v>950</v>
      </c>
      <c r="AD37" s="304" t="s">
        <v>952</v>
      </c>
      <c r="AE37" s="304" t="s">
        <v>952</v>
      </c>
      <c r="AF37" s="304" t="s">
        <v>950</v>
      </c>
      <c r="AG37" s="304" t="s">
        <v>950</v>
      </c>
      <c r="AH37" s="2"/>
      <c r="AI37" s="304" t="s">
        <v>950</v>
      </c>
      <c r="AJ37" s="2"/>
      <c r="AK37" s="2"/>
      <c r="AM37" s="2"/>
      <c r="AN37" s="2"/>
      <c r="AO37" s="2"/>
      <c r="AP37" s="2"/>
      <c r="AQ37" s="2"/>
      <c r="AR37" s="2"/>
    </row>
    <row r="38" spans="1:44" x14ac:dyDescent="0.25">
      <c r="A38" s="379"/>
      <c r="B38" s="372"/>
      <c r="C38" s="376"/>
      <c r="D38" s="126" t="s">
        <v>116</v>
      </c>
      <c r="E38" s="103"/>
      <c r="F38" s="103"/>
      <c r="G38" s="103"/>
      <c r="H38" s="103"/>
      <c r="I38" s="103"/>
      <c r="J38" s="103"/>
      <c r="K38" s="103"/>
      <c r="L38" s="103"/>
      <c r="M38" s="103"/>
      <c r="N38" s="103"/>
      <c r="O38" s="43"/>
      <c r="P38" s="103"/>
      <c r="Q38" s="103"/>
      <c r="R38" s="103"/>
      <c r="S38" s="103"/>
      <c r="T38" s="103"/>
      <c r="U38" s="103"/>
      <c r="V38" s="103"/>
      <c r="W38" s="103"/>
      <c r="X38" s="103"/>
      <c r="Y38" s="103"/>
      <c r="Z38" s="103"/>
      <c r="AA38" s="43"/>
      <c r="AB38" s="255" t="s">
        <v>811</v>
      </c>
      <c r="AC38" s="255" t="s">
        <v>811</v>
      </c>
      <c r="AD38" s="255" t="s">
        <v>811</v>
      </c>
      <c r="AE38" s="255" t="s">
        <v>811</v>
      </c>
      <c r="AF38" s="255" t="s">
        <v>811</v>
      </c>
      <c r="AG38" s="255" t="s">
        <v>811</v>
      </c>
      <c r="AH38" s="103"/>
      <c r="AI38" s="255" t="s">
        <v>811</v>
      </c>
      <c r="AJ38" s="103"/>
      <c r="AK38" s="103"/>
      <c r="AL38" s="43"/>
      <c r="AM38" s="2"/>
      <c r="AN38" s="2"/>
      <c r="AO38" s="2"/>
      <c r="AP38" s="2"/>
      <c r="AQ38" s="2"/>
      <c r="AR38" s="2"/>
    </row>
    <row r="39" spans="1:44" x14ac:dyDescent="0.25">
      <c r="A39" s="379"/>
      <c r="B39" s="372"/>
      <c r="C39" s="376" t="s">
        <v>78</v>
      </c>
      <c r="D39" s="126" t="s">
        <v>36</v>
      </c>
      <c r="E39" s="103"/>
      <c r="F39" s="103"/>
      <c r="G39" s="103"/>
      <c r="H39" s="103"/>
      <c r="I39" s="103"/>
      <c r="J39" s="103"/>
      <c r="K39" s="103"/>
      <c r="L39" s="103"/>
      <c r="M39" s="103"/>
      <c r="N39" s="103"/>
      <c r="O39" s="43"/>
      <c r="P39" s="103"/>
      <c r="Q39" s="107"/>
      <c r="R39" s="107"/>
      <c r="S39" s="107"/>
      <c r="T39" s="107"/>
      <c r="U39" s="107"/>
      <c r="V39" s="107"/>
      <c r="W39" s="107"/>
      <c r="X39" s="107"/>
      <c r="Y39" s="107"/>
      <c r="Z39" s="103"/>
      <c r="AA39" s="43"/>
      <c r="AC39" s="2"/>
      <c r="AD39" s="2"/>
      <c r="AE39" s="2"/>
      <c r="AF39" s="2"/>
      <c r="AG39" s="2"/>
      <c r="AH39" s="2"/>
      <c r="AI39" s="2"/>
      <c r="AJ39" s="2"/>
      <c r="AK39" s="2"/>
      <c r="AM39" s="2"/>
      <c r="AN39" s="2"/>
      <c r="AO39" s="2"/>
      <c r="AP39" s="2"/>
      <c r="AQ39" s="2"/>
      <c r="AR39" s="2"/>
    </row>
    <row r="40" spans="1:44" x14ac:dyDescent="0.25">
      <c r="A40" s="380"/>
      <c r="B40" s="373"/>
      <c r="C40" s="377"/>
      <c r="D40" s="126" t="s">
        <v>117</v>
      </c>
      <c r="E40" s="103"/>
      <c r="F40" s="103"/>
      <c r="G40" s="103"/>
      <c r="H40" s="103"/>
      <c r="I40" s="103"/>
      <c r="J40" s="103"/>
      <c r="K40" s="103"/>
      <c r="L40" s="103"/>
      <c r="M40" s="103"/>
      <c r="N40" s="103"/>
      <c r="O40" s="43"/>
      <c r="P40" s="103"/>
      <c r="Q40" s="103"/>
      <c r="R40" s="103"/>
      <c r="S40" s="103"/>
      <c r="T40" s="103"/>
      <c r="U40" s="103"/>
      <c r="V40" s="103"/>
      <c r="W40" s="103"/>
      <c r="X40" s="103"/>
      <c r="Y40" s="103"/>
      <c r="Z40" s="103"/>
      <c r="AA40" s="43"/>
      <c r="AB40" s="105"/>
      <c r="AC40" s="105"/>
      <c r="AD40" s="105"/>
      <c r="AE40" s="105"/>
      <c r="AF40" s="105"/>
      <c r="AG40" s="105"/>
      <c r="AH40" s="105"/>
      <c r="AI40" s="105"/>
      <c r="AJ40" s="105"/>
      <c r="AK40" s="105"/>
      <c r="AL40" s="106"/>
      <c r="AM40" s="103"/>
      <c r="AN40" s="2"/>
      <c r="AO40" s="2"/>
      <c r="AP40" s="2"/>
      <c r="AQ40" s="2"/>
      <c r="AR40" s="2"/>
    </row>
    <row r="41" spans="1:44" s="5" customFormat="1" x14ac:dyDescent="0.25">
      <c r="A41" s="378" t="s">
        <v>1</v>
      </c>
      <c r="B41" s="371" t="s">
        <v>106</v>
      </c>
      <c r="C41" s="374" t="s">
        <v>79</v>
      </c>
      <c r="D41" s="125" t="s">
        <v>37</v>
      </c>
      <c r="E41" s="100"/>
      <c r="F41" s="100"/>
      <c r="G41" s="100"/>
      <c r="H41" s="100"/>
      <c r="I41" s="100"/>
      <c r="J41" s="100"/>
      <c r="K41" s="100"/>
      <c r="L41" s="100"/>
      <c r="M41" s="100"/>
      <c r="N41" s="100"/>
      <c r="O41" s="101"/>
      <c r="P41" s="100"/>
      <c r="Q41" s="100"/>
      <c r="R41" s="100"/>
      <c r="S41" s="100"/>
      <c r="T41" s="100"/>
      <c r="U41" s="100"/>
      <c r="V41" s="100"/>
      <c r="W41" s="100"/>
      <c r="X41" s="100"/>
      <c r="Y41" s="100"/>
      <c r="Z41" s="100"/>
      <c r="AA41" s="101"/>
      <c r="AB41" s="302" t="s">
        <v>950</v>
      </c>
      <c r="AC41" s="100"/>
      <c r="AD41" s="302" t="s">
        <v>952</v>
      </c>
      <c r="AE41" s="302" t="s">
        <v>949</v>
      </c>
      <c r="AF41" s="302" t="s">
        <v>949</v>
      </c>
      <c r="AG41" s="302" t="s">
        <v>950</v>
      </c>
      <c r="AH41" s="302" t="s">
        <v>950</v>
      </c>
      <c r="AI41" s="302" t="s">
        <v>950</v>
      </c>
      <c r="AJ41" s="302" t="s">
        <v>950</v>
      </c>
      <c r="AL41" s="17"/>
    </row>
    <row r="42" spans="1:44" x14ac:dyDescent="0.25">
      <c r="A42" s="379"/>
      <c r="B42" s="372"/>
      <c r="C42" s="375"/>
      <c r="D42" s="126" t="s">
        <v>118</v>
      </c>
      <c r="E42" s="103"/>
      <c r="F42" s="103"/>
      <c r="G42" s="103"/>
      <c r="H42" s="103"/>
      <c r="I42" s="103"/>
      <c r="J42" s="103"/>
      <c r="K42" s="103"/>
      <c r="L42" s="103"/>
      <c r="M42" s="103"/>
      <c r="N42" s="103"/>
      <c r="O42" s="43"/>
      <c r="P42" s="103"/>
      <c r="Q42" s="103"/>
      <c r="R42" s="103"/>
      <c r="S42" s="103"/>
      <c r="T42" s="103"/>
      <c r="U42" s="103"/>
      <c r="V42" s="103"/>
      <c r="W42" s="103"/>
      <c r="X42" s="103"/>
      <c r="Y42" s="103"/>
      <c r="Z42" s="103"/>
      <c r="AA42" s="43"/>
      <c r="AB42" s="255" t="s">
        <v>811</v>
      </c>
      <c r="AC42" s="103"/>
      <c r="AD42" s="255" t="s">
        <v>811</v>
      </c>
      <c r="AE42" s="255" t="s">
        <v>811</v>
      </c>
      <c r="AF42" s="255" t="s">
        <v>811</v>
      </c>
      <c r="AG42" s="255" t="s">
        <v>811</v>
      </c>
      <c r="AH42" s="255" t="s">
        <v>811</v>
      </c>
      <c r="AI42" s="255" t="s">
        <v>811</v>
      </c>
      <c r="AJ42" s="255" t="s">
        <v>811</v>
      </c>
      <c r="AK42" s="103"/>
      <c r="AL42" s="43"/>
    </row>
    <row r="43" spans="1:44" x14ac:dyDescent="0.25">
      <c r="A43" s="379"/>
      <c r="B43" s="372"/>
      <c r="C43" s="376" t="s">
        <v>80</v>
      </c>
      <c r="D43" s="126" t="s">
        <v>38</v>
      </c>
      <c r="E43" s="103"/>
      <c r="F43" s="103"/>
      <c r="G43" s="2"/>
      <c r="H43" s="10">
        <v>0.92</v>
      </c>
      <c r="I43" s="10">
        <v>0.95</v>
      </c>
      <c r="J43" s="10">
        <v>0.95</v>
      </c>
      <c r="K43" s="2"/>
      <c r="L43" s="2"/>
      <c r="M43" s="2"/>
      <c r="N43" s="2"/>
      <c r="P43" s="103"/>
      <c r="Q43" s="107"/>
      <c r="R43" s="107"/>
      <c r="S43" s="107"/>
      <c r="T43" s="107"/>
      <c r="U43" s="107"/>
      <c r="V43" s="107"/>
      <c r="W43" s="107"/>
      <c r="X43" s="107"/>
      <c r="Y43" s="107"/>
      <c r="Z43" s="103"/>
      <c r="AA43" s="43"/>
      <c r="AC43" s="103"/>
      <c r="AD43" s="304" t="s">
        <v>950</v>
      </c>
      <c r="AE43" s="304" t="s">
        <v>952</v>
      </c>
      <c r="AF43" s="304" t="s">
        <v>952</v>
      </c>
      <c r="AG43" s="2"/>
      <c r="AH43" s="2"/>
      <c r="AI43" s="304" t="s">
        <v>950</v>
      </c>
      <c r="AJ43" s="2"/>
      <c r="AK43" s="103"/>
      <c r="AL43" s="43"/>
    </row>
    <row r="44" spans="1:44" x14ac:dyDescent="0.25">
      <c r="A44" s="379"/>
      <c r="B44" s="372"/>
      <c r="C44" s="376"/>
      <c r="D44" s="126" t="s">
        <v>119</v>
      </c>
      <c r="E44" s="103"/>
      <c r="F44" s="103"/>
      <c r="G44" s="114"/>
      <c r="H44" s="255" t="s">
        <v>1010</v>
      </c>
      <c r="I44" s="255" t="s">
        <v>1010</v>
      </c>
      <c r="J44" s="255" t="s">
        <v>1010</v>
      </c>
      <c r="K44" s="114"/>
      <c r="L44" s="114"/>
      <c r="M44" s="114"/>
      <c r="N44" s="103"/>
      <c r="O44" s="43"/>
      <c r="P44" s="103"/>
      <c r="Q44" s="103"/>
      <c r="R44" s="103"/>
      <c r="S44" s="103"/>
      <c r="T44" s="103"/>
      <c r="U44" s="103"/>
      <c r="V44" s="103"/>
      <c r="W44" s="103"/>
      <c r="X44" s="103"/>
      <c r="Y44" s="103"/>
      <c r="Z44" s="103"/>
      <c r="AA44" s="43"/>
      <c r="AB44" s="103"/>
      <c r="AC44" s="103"/>
      <c r="AD44" s="255" t="s">
        <v>811</v>
      </c>
      <c r="AE44" s="255" t="s">
        <v>811</v>
      </c>
      <c r="AF44" s="255" t="s">
        <v>811</v>
      </c>
      <c r="AG44" s="103"/>
      <c r="AH44" s="103"/>
      <c r="AI44" s="255" t="s">
        <v>811</v>
      </c>
      <c r="AJ44" s="103"/>
      <c r="AK44" s="103"/>
      <c r="AL44" s="43"/>
    </row>
    <row r="45" spans="1:44" x14ac:dyDescent="0.25">
      <c r="A45" s="379"/>
      <c r="B45" s="372"/>
      <c r="C45" s="376" t="s">
        <v>81</v>
      </c>
      <c r="D45" s="126" t="s">
        <v>39</v>
      </c>
      <c r="E45" s="103"/>
      <c r="F45" s="114"/>
      <c r="G45" s="10">
        <v>0.9</v>
      </c>
      <c r="H45" s="10">
        <v>0.85</v>
      </c>
      <c r="I45" s="10">
        <v>0.9</v>
      </c>
      <c r="J45" s="10">
        <v>0.9</v>
      </c>
      <c r="K45" s="114"/>
      <c r="L45" s="114"/>
      <c r="M45" s="114"/>
      <c r="N45" s="114"/>
      <c r="O45" s="116"/>
      <c r="P45" s="103"/>
      <c r="Q45" s="107"/>
      <c r="R45" s="107"/>
      <c r="S45" s="107"/>
      <c r="T45" s="107"/>
      <c r="U45" s="107"/>
      <c r="V45" s="107"/>
      <c r="W45" s="107"/>
      <c r="X45" s="107"/>
      <c r="Y45" s="107"/>
      <c r="Z45" s="103"/>
      <c r="AA45" s="43"/>
      <c r="AB45" s="103"/>
      <c r="AC45" s="103"/>
      <c r="AD45" s="304" t="s">
        <v>950</v>
      </c>
      <c r="AE45" s="304" t="s">
        <v>950</v>
      </c>
      <c r="AF45" s="2"/>
      <c r="AG45" s="103"/>
      <c r="AH45" s="103"/>
      <c r="AI45" s="103"/>
      <c r="AJ45" s="103"/>
      <c r="AK45" s="103"/>
      <c r="AL45" s="43"/>
    </row>
    <row r="46" spans="1:44" x14ac:dyDescent="0.25">
      <c r="A46" s="379"/>
      <c r="B46" s="372"/>
      <c r="C46" s="376"/>
      <c r="D46" s="126" t="s">
        <v>120</v>
      </c>
      <c r="E46" s="103"/>
      <c r="F46" s="114"/>
      <c r="G46" s="255" t="s">
        <v>1010</v>
      </c>
      <c r="H46" s="255" t="s">
        <v>1010</v>
      </c>
      <c r="I46" s="255" t="s">
        <v>1010</v>
      </c>
      <c r="J46" s="255" t="s">
        <v>1010</v>
      </c>
      <c r="K46" s="114"/>
      <c r="L46" s="114"/>
      <c r="M46" s="114"/>
      <c r="N46" s="114"/>
      <c r="O46" s="116"/>
      <c r="P46" s="103"/>
      <c r="Q46" s="103"/>
      <c r="R46" s="103"/>
      <c r="S46" s="103"/>
      <c r="T46" s="103"/>
      <c r="U46" s="103"/>
      <c r="V46" s="103"/>
      <c r="W46" s="103"/>
      <c r="X46" s="103"/>
      <c r="Y46" s="103"/>
      <c r="Z46" s="103"/>
      <c r="AA46" s="43"/>
      <c r="AB46" s="103"/>
      <c r="AC46" s="103"/>
      <c r="AD46" s="255" t="s">
        <v>811</v>
      </c>
      <c r="AE46" s="255" t="s">
        <v>811</v>
      </c>
      <c r="AF46" s="103"/>
      <c r="AG46" s="103"/>
      <c r="AH46" s="103"/>
      <c r="AI46" s="103"/>
      <c r="AJ46" s="103"/>
      <c r="AK46" s="103"/>
      <c r="AL46" s="43"/>
    </row>
    <row r="47" spans="1:44" x14ac:dyDescent="0.25">
      <c r="A47" s="379"/>
      <c r="B47" s="372"/>
      <c r="C47" s="376" t="s">
        <v>82</v>
      </c>
      <c r="D47" s="126" t="s">
        <v>40</v>
      </c>
      <c r="E47" s="103"/>
      <c r="F47" s="114"/>
      <c r="G47" s="10">
        <v>0.8</v>
      </c>
      <c r="H47" s="10">
        <v>0.6</v>
      </c>
      <c r="I47" s="10">
        <v>0.8</v>
      </c>
      <c r="J47" s="10">
        <v>0.85</v>
      </c>
      <c r="K47" s="10">
        <v>0.9</v>
      </c>
      <c r="L47" s="10"/>
      <c r="M47" s="10">
        <v>0.95</v>
      </c>
      <c r="N47" s="10"/>
      <c r="O47" s="25"/>
      <c r="P47" s="103"/>
      <c r="Q47" s="107"/>
      <c r="R47" s="107"/>
      <c r="S47" s="107"/>
      <c r="T47" s="107"/>
      <c r="U47" s="107"/>
      <c r="V47" s="107"/>
      <c r="W47" s="107"/>
      <c r="X47" s="107"/>
      <c r="Y47" s="107"/>
      <c r="Z47" s="103"/>
      <c r="AA47" s="43"/>
      <c r="AB47" s="103"/>
      <c r="AC47" s="103"/>
      <c r="AD47" s="2"/>
      <c r="AE47" s="2"/>
      <c r="AF47" s="103"/>
      <c r="AG47" s="103"/>
      <c r="AH47" s="103"/>
      <c r="AI47" s="103"/>
      <c r="AJ47" s="103"/>
      <c r="AK47" s="103"/>
      <c r="AL47" s="43"/>
    </row>
    <row r="48" spans="1:44" x14ac:dyDescent="0.25">
      <c r="A48" s="380"/>
      <c r="B48" s="373"/>
      <c r="C48" s="377"/>
      <c r="D48" s="126" t="s">
        <v>121</v>
      </c>
      <c r="E48" s="103"/>
      <c r="F48" s="114"/>
      <c r="G48" s="255" t="s">
        <v>1010</v>
      </c>
      <c r="H48" s="255" t="s">
        <v>1010</v>
      </c>
      <c r="I48" s="255" t="s">
        <v>1010</v>
      </c>
      <c r="J48" s="255" t="s">
        <v>1010</v>
      </c>
      <c r="K48" s="255" t="s">
        <v>1010</v>
      </c>
      <c r="L48" s="103"/>
      <c r="M48" s="255" t="s">
        <v>1010</v>
      </c>
      <c r="N48" s="114"/>
      <c r="O48" s="116"/>
      <c r="P48" s="103"/>
      <c r="Q48" s="103"/>
      <c r="R48" s="103"/>
      <c r="S48" s="103"/>
      <c r="T48" s="103"/>
      <c r="U48" s="103"/>
      <c r="V48" s="103"/>
      <c r="W48" s="103"/>
      <c r="X48" s="103"/>
      <c r="Y48" s="103"/>
      <c r="Z48" s="103"/>
      <c r="AA48" s="43"/>
      <c r="AB48" s="105"/>
      <c r="AC48" s="105"/>
      <c r="AD48" s="105"/>
      <c r="AE48" s="105"/>
      <c r="AF48" s="105"/>
      <c r="AG48" s="105"/>
      <c r="AH48" s="105"/>
      <c r="AI48" s="105"/>
      <c r="AJ48" s="105"/>
      <c r="AK48" s="105"/>
      <c r="AL48" s="106"/>
    </row>
    <row r="49" spans="1:38" s="5" customFormat="1" x14ac:dyDescent="0.25">
      <c r="A49" s="378" t="s">
        <v>1</v>
      </c>
      <c r="B49" s="371" t="s">
        <v>107</v>
      </c>
      <c r="C49" s="374" t="s">
        <v>83</v>
      </c>
      <c r="D49" s="125" t="s">
        <v>41</v>
      </c>
      <c r="E49" s="100"/>
      <c r="F49" s="115"/>
      <c r="G49" s="13"/>
      <c r="H49" s="13"/>
      <c r="I49" s="13"/>
      <c r="J49" s="13"/>
      <c r="K49" s="13"/>
      <c r="L49" s="13"/>
      <c r="M49" s="13"/>
      <c r="N49" s="115"/>
      <c r="O49" s="46"/>
      <c r="P49" s="100"/>
      <c r="Q49" s="100"/>
      <c r="R49" s="100"/>
      <c r="S49" s="100"/>
      <c r="T49" s="100"/>
      <c r="U49" s="100"/>
      <c r="V49" s="100"/>
      <c r="W49" s="100"/>
      <c r="X49" s="100"/>
      <c r="Y49" s="100"/>
      <c r="Z49" s="100"/>
      <c r="AA49" s="101"/>
      <c r="AB49" s="100"/>
      <c r="AC49" s="100"/>
      <c r="AD49" s="100"/>
      <c r="AE49" s="100"/>
      <c r="AF49" s="100"/>
      <c r="AG49" s="100"/>
      <c r="AH49" s="100"/>
      <c r="AI49" s="100"/>
      <c r="AJ49" s="100"/>
      <c r="AK49" s="100"/>
      <c r="AL49" s="101"/>
    </row>
    <row r="50" spans="1:38" x14ac:dyDescent="0.25">
      <c r="A50" s="379"/>
      <c r="B50" s="372"/>
      <c r="C50" s="375"/>
      <c r="D50" s="126" t="s">
        <v>318</v>
      </c>
      <c r="E50" s="103"/>
      <c r="F50" s="103"/>
      <c r="G50" s="103"/>
      <c r="H50" s="103"/>
      <c r="I50" s="103"/>
      <c r="J50" s="103"/>
      <c r="K50" s="103"/>
      <c r="L50" s="103"/>
      <c r="M50" s="103"/>
      <c r="N50" s="103"/>
      <c r="O50" s="43"/>
      <c r="P50" s="103"/>
      <c r="Q50" s="103"/>
      <c r="R50" s="103"/>
      <c r="S50" s="103"/>
      <c r="T50" s="103"/>
      <c r="U50" s="103"/>
      <c r="V50" s="103"/>
      <c r="W50" s="103"/>
      <c r="X50" s="103"/>
      <c r="Y50" s="103"/>
      <c r="Z50" s="103"/>
      <c r="AA50" s="43"/>
      <c r="AB50" s="103"/>
      <c r="AC50" s="103"/>
      <c r="AD50" s="103"/>
      <c r="AE50" s="103"/>
      <c r="AF50" s="103"/>
      <c r="AG50" s="103"/>
      <c r="AH50" s="103"/>
      <c r="AI50" s="103"/>
      <c r="AJ50" s="103"/>
      <c r="AK50" s="103"/>
      <c r="AL50" s="43"/>
    </row>
    <row r="51" spans="1:38" x14ac:dyDescent="0.25">
      <c r="A51" s="379"/>
      <c r="B51" s="372"/>
      <c r="C51" s="376" t="s">
        <v>84</v>
      </c>
      <c r="D51" s="126" t="s">
        <v>42</v>
      </c>
      <c r="E51" s="10">
        <f>1-0.05</f>
        <v>0.95</v>
      </c>
      <c r="F51" s="10">
        <f>1-0.05</f>
        <v>0.95</v>
      </c>
      <c r="G51" s="10">
        <f>1-0.05</f>
        <v>0.95</v>
      </c>
      <c r="H51" s="10">
        <f t="shared" ref="H51:N51" si="6">1-0.05</f>
        <v>0.95</v>
      </c>
      <c r="I51" s="10">
        <f t="shared" si="6"/>
        <v>0.95</v>
      </c>
      <c r="J51" s="10">
        <f t="shared" si="6"/>
        <v>0.95</v>
      </c>
      <c r="K51" s="10">
        <f t="shared" si="6"/>
        <v>0.95</v>
      </c>
      <c r="L51" s="10">
        <f t="shared" si="6"/>
        <v>0.95</v>
      </c>
      <c r="M51" s="10">
        <f t="shared" si="6"/>
        <v>0.95</v>
      </c>
      <c r="N51" s="10">
        <f t="shared" si="6"/>
        <v>0.95</v>
      </c>
      <c r="O51" s="116"/>
      <c r="P51" s="103"/>
      <c r="Q51" s="107"/>
      <c r="R51" s="107"/>
      <c r="S51" s="107"/>
      <c r="T51" s="107"/>
      <c r="U51" s="107"/>
      <c r="V51" s="107"/>
      <c r="W51" s="107"/>
      <c r="X51" s="107"/>
      <c r="Y51" s="107"/>
      <c r="Z51" s="103"/>
      <c r="AA51" s="43"/>
      <c r="AB51" s="103"/>
      <c r="AC51" s="107"/>
      <c r="AD51" s="107"/>
      <c r="AE51" s="107"/>
      <c r="AF51" s="107"/>
      <c r="AG51" s="107"/>
      <c r="AH51" s="107"/>
      <c r="AI51" s="107"/>
      <c r="AJ51" s="107"/>
      <c r="AK51" s="107"/>
      <c r="AL51" s="43"/>
    </row>
    <row r="52" spans="1:38" x14ac:dyDescent="0.25">
      <c r="A52" s="380"/>
      <c r="B52" s="373"/>
      <c r="C52" s="377"/>
      <c r="D52" s="126" t="s">
        <v>319</v>
      </c>
      <c r="E52" s="122" t="s">
        <v>1002</v>
      </c>
      <c r="F52" s="122" t="s">
        <v>1002</v>
      </c>
      <c r="G52" s="122" t="s">
        <v>1002</v>
      </c>
      <c r="H52" s="122" t="s">
        <v>1002</v>
      </c>
      <c r="I52" s="122" t="s">
        <v>1002</v>
      </c>
      <c r="J52" s="122" t="s">
        <v>1002</v>
      </c>
      <c r="K52" s="122" t="s">
        <v>1002</v>
      </c>
      <c r="L52" s="122" t="s">
        <v>1002</v>
      </c>
      <c r="M52" s="122" t="s">
        <v>1002</v>
      </c>
      <c r="N52" s="122" t="s">
        <v>1002</v>
      </c>
      <c r="O52" s="43"/>
      <c r="P52" s="103"/>
      <c r="Q52" s="103"/>
      <c r="R52" s="103"/>
      <c r="S52" s="103"/>
      <c r="T52" s="103"/>
      <c r="U52" s="103"/>
      <c r="V52" s="103"/>
      <c r="W52" s="103"/>
      <c r="X52" s="103"/>
      <c r="Y52" s="103"/>
      <c r="Z52" s="103"/>
      <c r="AA52" s="43"/>
      <c r="AB52" s="103"/>
      <c r="AC52" s="103"/>
      <c r="AD52" s="103"/>
      <c r="AE52" s="103"/>
      <c r="AF52" s="103"/>
      <c r="AG52" s="103"/>
      <c r="AH52" s="103"/>
      <c r="AI52" s="103"/>
      <c r="AJ52" s="103"/>
      <c r="AK52" s="103"/>
      <c r="AL52" s="43"/>
    </row>
    <row r="53" spans="1:38" s="5" customFormat="1" x14ac:dyDescent="0.25">
      <c r="A53" s="378" t="s">
        <v>1</v>
      </c>
      <c r="B53" s="371" t="s">
        <v>110</v>
      </c>
      <c r="C53" s="374" t="s">
        <v>91</v>
      </c>
      <c r="D53" s="125" t="s">
        <v>49</v>
      </c>
      <c r="O53" s="101"/>
      <c r="P53" s="100"/>
      <c r="Q53" s="100"/>
      <c r="R53" s="100"/>
      <c r="S53" s="100"/>
      <c r="T53" s="100"/>
      <c r="U53" s="100"/>
      <c r="V53" s="100"/>
      <c r="W53" s="100"/>
      <c r="X53" s="100"/>
      <c r="Y53" s="100"/>
      <c r="Z53" s="100"/>
      <c r="AA53" s="101"/>
      <c r="AB53" s="100"/>
      <c r="AC53" s="100"/>
      <c r="AD53" s="100"/>
      <c r="AE53" s="100"/>
      <c r="AF53" s="100"/>
      <c r="AG53" s="100"/>
      <c r="AH53" s="100"/>
      <c r="AI53" s="100"/>
      <c r="AJ53" s="100"/>
      <c r="AK53" s="100"/>
      <c r="AL53" s="101"/>
    </row>
    <row r="54" spans="1:38" x14ac:dyDescent="0.25">
      <c r="A54" s="379"/>
      <c r="B54" s="372"/>
      <c r="C54" s="375"/>
      <c r="D54" s="126" t="s">
        <v>128</v>
      </c>
      <c r="E54" s="103"/>
      <c r="F54" s="103"/>
      <c r="G54" s="103"/>
      <c r="H54" s="103"/>
      <c r="I54" s="103"/>
      <c r="J54" s="103"/>
      <c r="K54" s="103"/>
      <c r="L54" s="103"/>
      <c r="M54" s="103"/>
      <c r="N54" s="103"/>
      <c r="O54" s="43"/>
      <c r="P54" s="103"/>
      <c r="Q54" s="103"/>
      <c r="R54" s="103"/>
      <c r="S54" s="103"/>
      <c r="T54" s="103"/>
      <c r="U54" s="103"/>
      <c r="V54" s="103"/>
      <c r="W54" s="103"/>
      <c r="X54" s="103"/>
      <c r="Y54" s="103"/>
      <c r="Z54" s="103"/>
      <c r="AA54" s="43"/>
      <c r="AB54" s="103"/>
      <c r="AC54" s="103"/>
      <c r="AD54" s="103"/>
      <c r="AE54" s="103"/>
      <c r="AF54" s="103"/>
      <c r="AG54" s="103"/>
      <c r="AH54" s="103"/>
      <c r="AI54" s="103"/>
      <c r="AJ54" s="103"/>
      <c r="AK54" s="103"/>
      <c r="AL54" s="43"/>
    </row>
    <row r="55" spans="1:38" x14ac:dyDescent="0.25">
      <c r="A55" s="379"/>
      <c r="B55" s="372"/>
      <c r="C55" s="376" t="s">
        <v>92</v>
      </c>
      <c r="D55" s="126" t="s">
        <v>50</v>
      </c>
      <c r="E55" s="2">
        <f>1+0.12</f>
        <v>1.1200000000000001</v>
      </c>
      <c r="F55" s="2"/>
      <c r="G55" s="2"/>
      <c r="H55" s="2"/>
      <c r="I55" s="2"/>
      <c r="J55" s="2">
        <f>1+0.12</f>
        <v>1.1200000000000001</v>
      </c>
      <c r="K55" s="2"/>
      <c r="L55" s="2"/>
      <c r="M55" s="2"/>
      <c r="N55" s="2"/>
      <c r="O55" s="43"/>
      <c r="P55" s="304" t="s">
        <v>939</v>
      </c>
      <c r="Q55" s="107"/>
      <c r="R55" s="107"/>
      <c r="S55" s="107"/>
      <c r="T55" s="107"/>
      <c r="U55" s="107"/>
      <c r="V55" s="107"/>
      <c r="W55" s="107"/>
      <c r="X55" s="107"/>
      <c r="Y55" s="107"/>
      <c r="Z55" s="103"/>
      <c r="AA55" s="43"/>
      <c r="AB55" s="103"/>
      <c r="AC55" s="107"/>
      <c r="AD55" s="107"/>
      <c r="AE55" s="107"/>
      <c r="AF55" s="107"/>
      <c r="AG55" s="107"/>
      <c r="AH55" s="107"/>
      <c r="AI55" s="107"/>
      <c r="AJ55" s="107"/>
      <c r="AK55" s="107"/>
      <c r="AL55" s="43"/>
    </row>
    <row r="56" spans="1:38" x14ac:dyDescent="0.25">
      <c r="A56" s="380"/>
      <c r="B56" s="373"/>
      <c r="C56" s="377"/>
      <c r="D56" s="126" t="s">
        <v>320</v>
      </c>
      <c r="E56" s="122" t="s">
        <v>1001</v>
      </c>
      <c r="F56" s="103"/>
      <c r="G56" s="103"/>
      <c r="H56" s="103"/>
      <c r="I56" s="103"/>
      <c r="J56" s="122" t="s">
        <v>1001</v>
      </c>
      <c r="K56" s="103"/>
      <c r="L56" s="103"/>
      <c r="M56" s="103"/>
      <c r="N56" s="103"/>
      <c r="O56" s="43"/>
      <c r="P56" s="331" t="s">
        <v>834</v>
      </c>
      <c r="Q56" s="103"/>
      <c r="R56" s="103"/>
      <c r="S56" s="103"/>
      <c r="T56" s="103"/>
      <c r="U56" s="103"/>
      <c r="V56" s="103"/>
      <c r="W56" s="103"/>
      <c r="X56" s="103"/>
      <c r="Y56" s="103"/>
      <c r="Z56" s="103"/>
      <c r="AA56" s="43"/>
      <c r="AB56" s="103"/>
      <c r="AC56" s="103"/>
      <c r="AD56" s="103"/>
      <c r="AE56" s="103"/>
      <c r="AF56" s="103"/>
      <c r="AG56" s="103"/>
      <c r="AH56" s="103"/>
      <c r="AI56" s="103"/>
      <c r="AJ56" s="103"/>
      <c r="AK56" s="103"/>
      <c r="AL56" s="43"/>
    </row>
    <row r="57" spans="1:38" s="5" customFormat="1" x14ac:dyDescent="0.25">
      <c r="A57" s="378" t="s">
        <v>1</v>
      </c>
      <c r="B57" s="371" t="s">
        <v>647</v>
      </c>
      <c r="C57" s="374" t="s">
        <v>648</v>
      </c>
      <c r="D57" s="125" t="s">
        <v>51</v>
      </c>
      <c r="O57" s="101"/>
      <c r="P57" s="100"/>
      <c r="Q57" s="100"/>
      <c r="R57" s="100"/>
      <c r="S57" s="100"/>
      <c r="T57" s="100"/>
      <c r="U57" s="100"/>
      <c r="V57" s="100"/>
      <c r="W57" s="100"/>
      <c r="X57" s="100"/>
      <c r="Y57" s="100"/>
      <c r="Z57" s="100"/>
      <c r="AA57" s="101"/>
      <c r="AB57" s="100"/>
      <c r="AC57" s="100"/>
      <c r="AD57" s="100"/>
      <c r="AE57" s="100"/>
      <c r="AF57" s="100"/>
      <c r="AG57" s="100"/>
      <c r="AH57" s="100"/>
      <c r="AI57" s="100"/>
      <c r="AJ57" s="100"/>
      <c r="AK57" s="100"/>
      <c r="AL57" s="101"/>
    </row>
    <row r="58" spans="1:38" x14ac:dyDescent="0.25">
      <c r="A58" s="379"/>
      <c r="B58" s="372"/>
      <c r="C58" s="375"/>
      <c r="D58" s="126" t="s">
        <v>129</v>
      </c>
      <c r="E58" s="103"/>
      <c r="F58" s="103"/>
      <c r="G58" s="103"/>
      <c r="H58" s="103"/>
      <c r="I58" s="103"/>
      <c r="J58" s="103"/>
      <c r="K58" s="103"/>
      <c r="L58" s="103"/>
      <c r="M58" s="103"/>
      <c r="N58" s="103"/>
      <c r="O58" s="43"/>
      <c r="P58" s="103"/>
      <c r="Q58" s="103"/>
      <c r="R58" s="103"/>
      <c r="S58" s="103"/>
      <c r="T58" s="103"/>
      <c r="U58" s="103"/>
      <c r="V58" s="103"/>
      <c r="W58" s="103"/>
      <c r="X58" s="103"/>
      <c r="Y58" s="103"/>
      <c r="Z58" s="103"/>
      <c r="AA58" s="43"/>
      <c r="AB58" s="103"/>
      <c r="AC58" s="103"/>
      <c r="AD58" s="103"/>
      <c r="AE58" s="103"/>
      <c r="AF58" s="103"/>
      <c r="AG58" s="103"/>
      <c r="AH58" s="103"/>
      <c r="AI58" s="103"/>
      <c r="AJ58" s="103"/>
      <c r="AK58" s="103"/>
      <c r="AL58" s="43"/>
    </row>
    <row r="59" spans="1:38" x14ac:dyDescent="0.25">
      <c r="A59" s="379"/>
      <c r="B59" s="372"/>
      <c r="C59" s="376" t="s">
        <v>649</v>
      </c>
      <c r="D59" s="126" t="s">
        <v>52</v>
      </c>
      <c r="E59" s="103"/>
      <c r="F59" s="103"/>
      <c r="G59" s="103"/>
      <c r="H59" s="103"/>
      <c r="I59" s="103"/>
      <c r="J59" s="103"/>
      <c r="K59" s="103"/>
      <c r="L59" s="103"/>
      <c r="M59" s="103"/>
      <c r="N59" s="103"/>
      <c r="O59" s="43"/>
      <c r="P59" s="103"/>
      <c r="Q59" s="107"/>
      <c r="R59" s="107"/>
      <c r="S59" s="107"/>
      <c r="T59" s="107"/>
      <c r="U59" s="107"/>
      <c r="V59" s="107"/>
      <c r="W59" s="107"/>
      <c r="X59" s="107"/>
      <c r="Y59" s="107"/>
      <c r="Z59" s="103"/>
      <c r="AA59" s="43"/>
      <c r="AB59" s="103"/>
      <c r="AC59" s="107"/>
      <c r="AD59" s="107"/>
      <c r="AE59" s="107"/>
      <c r="AF59" s="107"/>
      <c r="AG59" s="107"/>
      <c r="AH59" s="107"/>
      <c r="AI59" s="107"/>
      <c r="AJ59" s="107"/>
      <c r="AK59" s="107"/>
      <c r="AL59" s="43"/>
    </row>
    <row r="60" spans="1:38" x14ac:dyDescent="0.25">
      <c r="A60" s="379"/>
      <c r="B60" s="372"/>
      <c r="C60" s="376"/>
      <c r="D60" s="126" t="s">
        <v>130</v>
      </c>
      <c r="E60" s="103"/>
      <c r="F60" s="103"/>
      <c r="G60" s="103"/>
      <c r="H60" s="103"/>
      <c r="I60" s="103"/>
      <c r="J60" s="103"/>
      <c r="K60" s="103"/>
      <c r="L60" s="103"/>
      <c r="M60" s="103"/>
      <c r="N60" s="103"/>
      <c r="O60" s="43"/>
      <c r="P60" s="103"/>
      <c r="Q60" s="103"/>
      <c r="R60" s="103"/>
      <c r="S60" s="103"/>
      <c r="T60" s="103"/>
      <c r="U60" s="103"/>
      <c r="V60" s="103"/>
      <c r="W60" s="103"/>
      <c r="X60" s="103"/>
      <c r="Y60" s="103"/>
      <c r="Z60" s="103"/>
      <c r="AA60" s="43"/>
      <c r="AB60" s="103"/>
      <c r="AC60" s="103"/>
      <c r="AD60" s="103"/>
      <c r="AE60" s="103"/>
      <c r="AF60" s="103"/>
      <c r="AG60" s="103"/>
      <c r="AH60" s="103"/>
      <c r="AI60" s="103"/>
      <c r="AJ60" s="103"/>
      <c r="AK60" s="103"/>
      <c r="AL60" s="43"/>
    </row>
    <row r="61" spans="1:38" x14ac:dyDescent="0.25">
      <c r="A61" s="379"/>
      <c r="B61" s="372"/>
      <c r="C61" s="376" t="s">
        <v>650</v>
      </c>
      <c r="D61" s="126" t="s">
        <v>53</v>
      </c>
      <c r="E61" s="103"/>
      <c r="F61" s="103"/>
      <c r="G61" s="103"/>
      <c r="H61" s="103"/>
      <c r="I61" s="103"/>
      <c r="J61" s="103"/>
      <c r="K61" s="103"/>
      <c r="L61" s="103"/>
      <c r="M61" s="103"/>
      <c r="N61" s="103"/>
      <c r="O61" s="43"/>
      <c r="P61" s="103"/>
      <c r="Q61" s="107"/>
      <c r="R61" s="107"/>
      <c r="S61" s="107"/>
      <c r="T61" s="107"/>
      <c r="U61" s="107"/>
      <c r="V61" s="107"/>
      <c r="W61" s="107"/>
      <c r="X61" s="107"/>
      <c r="Y61" s="107"/>
      <c r="Z61" s="103"/>
      <c r="AA61" s="43"/>
      <c r="AB61" s="103"/>
      <c r="AC61" s="107"/>
      <c r="AD61" s="107"/>
      <c r="AE61" s="107"/>
      <c r="AF61" s="107"/>
      <c r="AG61" s="107"/>
      <c r="AH61" s="107"/>
      <c r="AI61" s="107"/>
      <c r="AJ61" s="107"/>
      <c r="AK61" s="107"/>
      <c r="AL61" s="43"/>
    </row>
    <row r="62" spans="1:38" x14ac:dyDescent="0.25">
      <c r="A62" s="379"/>
      <c r="B62" s="372"/>
      <c r="C62" s="376"/>
      <c r="D62" s="126" t="s">
        <v>131</v>
      </c>
      <c r="E62" s="103"/>
      <c r="F62" s="103"/>
      <c r="G62" s="103"/>
      <c r="H62" s="103"/>
      <c r="I62" s="103"/>
      <c r="J62" s="103"/>
      <c r="K62" s="103"/>
      <c r="L62" s="103"/>
      <c r="M62" s="103"/>
      <c r="N62" s="103"/>
      <c r="O62" s="43"/>
      <c r="P62" s="103"/>
      <c r="Q62" s="103"/>
      <c r="R62" s="103"/>
      <c r="S62" s="103"/>
      <c r="T62" s="103"/>
      <c r="U62" s="103"/>
      <c r="V62" s="103"/>
      <c r="W62" s="103"/>
      <c r="X62" s="103"/>
      <c r="Y62" s="103"/>
      <c r="Z62" s="103"/>
      <c r="AA62" s="43"/>
      <c r="AB62" s="103"/>
      <c r="AC62" s="103"/>
      <c r="AD62" s="103"/>
      <c r="AE62" s="103"/>
      <c r="AF62" s="103"/>
      <c r="AG62" s="103"/>
      <c r="AH62" s="103"/>
      <c r="AI62" s="103"/>
      <c r="AJ62" s="103"/>
      <c r="AK62" s="103"/>
      <c r="AL62" s="43"/>
    </row>
    <row r="63" spans="1:38" x14ac:dyDescent="0.25">
      <c r="A63" s="379"/>
      <c r="B63" s="372"/>
      <c r="C63" s="376" t="s">
        <v>651</v>
      </c>
      <c r="D63" s="126" t="s">
        <v>54</v>
      </c>
      <c r="E63" s="103"/>
      <c r="F63" s="103"/>
      <c r="G63" s="103"/>
      <c r="H63" s="103"/>
      <c r="I63" s="103"/>
      <c r="J63" s="103"/>
      <c r="K63" s="103"/>
      <c r="L63" s="103"/>
      <c r="M63" s="103"/>
      <c r="N63" s="103"/>
      <c r="O63" s="43"/>
      <c r="P63" s="304" t="s">
        <v>939</v>
      </c>
      <c r="Q63" s="304" t="s">
        <v>939</v>
      </c>
      <c r="R63" s="304" t="s">
        <v>939</v>
      </c>
      <c r="S63" s="304" t="s">
        <v>939</v>
      </c>
      <c r="T63" s="304" t="s">
        <v>939</v>
      </c>
      <c r="U63" s="2"/>
      <c r="V63" s="2"/>
      <c r="W63" s="304" t="s">
        <v>939</v>
      </c>
      <c r="X63" s="2"/>
      <c r="Y63" s="304" t="s">
        <v>939</v>
      </c>
      <c r="Z63" s="103"/>
      <c r="AA63" s="43"/>
      <c r="AB63" s="103"/>
      <c r="AC63" s="107"/>
      <c r="AD63" s="107"/>
      <c r="AE63" s="107"/>
      <c r="AF63" s="107"/>
      <c r="AG63" s="107"/>
      <c r="AH63" s="107"/>
      <c r="AI63" s="107"/>
      <c r="AJ63" s="107"/>
      <c r="AK63" s="107"/>
      <c r="AL63" s="43"/>
    </row>
    <row r="64" spans="1:38" x14ac:dyDescent="0.25">
      <c r="A64" s="379"/>
      <c r="B64" s="372"/>
      <c r="C64" s="376"/>
      <c r="D64" s="126" t="s">
        <v>132</v>
      </c>
      <c r="E64" s="103"/>
      <c r="F64" s="103"/>
      <c r="G64" s="103"/>
      <c r="H64" s="103"/>
      <c r="I64" s="103"/>
      <c r="J64" s="103"/>
      <c r="K64" s="103"/>
      <c r="L64" s="103"/>
      <c r="M64" s="103"/>
      <c r="N64" s="103"/>
      <c r="O64" s="43"/>
      <c r="P64" s="331" t="s">
        <v>834</v>
      </c>
      <c r="Q64" s="331" t="s">
        <v>834</v>
      </c>
      <c r="R64" s="331" t="s">
        <v>834</v>
      </c>
      <c r="S64" s="331" t="s">
        <v>834</v>
      </c>
      <c r="T64" s="331" t="s">
        <v>834</v>
      </c>
      <c r="U64" s="256"/>
      <c r="V64" s="256"/>
      <c r="W64" s="331" t="s">
        <v>834</v>
      </c>
      <c r="X64" s="256"/>
      <c r="Y64" s="331" t="s">
        <v>834</v>
      </c>
      <c r="Z64" s="103"/>
      <c r="AA64" s="43"/>
      <c r="AB64" s="103"/>
      <c r="AC64" s="103"/>
      <c r="AD64" s="103"/>
      <c r="AE64" s="103"/>
      <c r="AF64" s="103"/>
      <c r="AG64" s="103"/>
      <c r="AH64" s="103"/>
      <c r="AI64" s="103"/>
      <c r="AJ64" s="103"/>
      <c r="AK64" s="103"/>
      <c r="AL64" s="43"/>
    </row>
    <row r="65" spans="1:38" x14ac:dyDescent="0.25">
      <c r="A65" s="379"/>
      <c r="B65" s="372"/>
      <c r="C65" s="376" t="s">
        <v>652</v>
      </c>
      <c r="D65" s="126" t="s">
        <v>55</v>
      </c>
      <c r="E65" s="103"/>
      <c r="F65" s="103"/>
      <c r="G65" s="103"/>
      <c r="H65" s="103"/>
      <c r="I65" s="103"/>
      <c r="J65" s="103"/>
      <c r="K65" s="103"/>
      <c r="L65" s="103"/>
      <c r="M65" s="103"/>
      <c r="N65" s="103"/>
      <c r="O65" s="43"/>
      <c r="P65" s="304" t="s">
        <v>939</v>
      </c>
      <c r="Q65" s="304" t="s">
        <v>939</v>
      </c>
      <c r="R65" s="304" t="s">
        <v>939</v>
      </c>
      <c r="S65" s="304" t="s">
        <v>939</v>
      </c>
      <c r="T65" s="304" t="s">
        <v>939</v>
      </c>
      <c r="U65" s="2"/>
      <c r="V65" s="2"/>
      <c r="W65" s="304" t="s">
        <v>939</v>
      </c>
      <c r="X65" s="2"/>
      <c r="Y65" s="304" t="s">
        <v>939</v>
      </c>
      <c r="Z65" s="103"/>
      <c r="AA65" s="43"/>
      <c r="AB65" s="103"/>
      <c r="AC65" s="107"/>
      <c r="AD65" s="107"/>
      <c r="AE65" s="107"/>
      <c r="AF65" s="107"/>
      <c r="AG65" s="107"/>
      <c r="AH65" s="107"/>
      <c r="AI65" s="107"/>
      <c r="AJ65" s="107"/>
      <c r="AK65" s="107"/>
      <c r="AL65" s="43"/>
    </row>
    <row r="66" spans="1:38" x14ac:dyDescent="0.25">
      <c r="A66" s="379"/>
      <c r="B66" s="372"/>
      <c r="C66" s="376"/>
      <c r="D66" s="126" t="s">
        <v>133</v>
      </c>
      <c r="E66" s="103"/>
      <c r="F66" s="103"/>
      <c r="G66" s="103"/>
      <c r="H66" s="103"/>
      <c r="I66" s="103"/>
      <c r="J66" s="103"/>
      <c r="K66" s="103"/>
      <c r="L66" s="103"/>
      <c r="M66" s="103"/>
      <c r="N66" s="103"/>
      <c r="O66" s="43"/>
      <c r="P66" s="331" t="s">
        <v>834</v>
      </c>
      <c r="Q66" s="331" t="s">
        <v>834</v>
      </c>
      <c r="R66" s="331" t="s">
        <v>834</v>
      </c>
      <c r="S66" s="331" t="s">
        <v>834</v>
      </c>
      <c r="T66" s="331" t="s">
        <v>834</v>
      </c>
      <c r="U66" s="256"/>
      <c r="V66" s="256"/>
      <c r="W66" s="331" t="s">
        <v>834</v>
      </c>
      <c r="X66" s="256"/>
      <c r="Y66" s="331" t="s">
        <v>834</v>
      </c>
      <c r="Z66" s="103"/>
      <c r="AA66" s="43"/>
      <c r="AB66" s="103"/>
      <c r="AC66" s="103"/>
      <c r="AD66" s="103"/>
      <c r="AE66" s="103"/>
      <c r="AF66" s="103"/>
      <c r="AG66" s="103"/>
      <c r="AH66" s="103"/>
      <c r="AI66" s="103"/>
      <c r="AJ66" s="103"/>
      <c r="AK66" s="103"/>
      <c r="AL66" s="43"/>
    </row>
    <row r="67" spans="1:38" x14ac:dyDescent="0.25">
      <c r="A67" s="379"/>
      <c r="B67" s="372"/>
      <c r="C67" s="376" t="s">
        <v>653</v>
      </c>
      <c r="D67" s="126" t="s">
        <v>56</v>
      </c>
      <c r="E67" s="103"/>
      <c r="F67" s="103"/>
      <c r="G67" s="103"/>
      <c r="H67" s="103"/>
      <c r="I67" s="103"/>
      <c r="J67" s="103"/>
      <c r="K67" s="103"/>
      <c r="L67" s="103"/>
      <c r="M67" s="103"/>
      <c r="N67" s="103"/>
      <c r="O67" s="43"/>
      <c r="P67" s="304" t="s">
        <v>938</v>
      </c>
      <c r="Q67" s="304" t="s">
        <v>938</v>
      </c>
      <c r="R67" s="304" t="s">
        <v>938</v>
      </c>
      <c r="S67" s="304" t="s">
        <v>938</v>
      </c>
      <c r="T67" s="304" t="s">
        <v>938</v>
      </c>
      <c r="U67" s="103"/>
      <c r="V67" s="103"/>
      <c r="W67" s="304" t="s">
        <v>940</v>
      </c>
      <c r="X67" s="103"/>
      <c r="Y67" s="304" t="s">
        <v>940</v>
      </c>
      <c r="Z67" s="103"/>
      <c r="AA67" s="43"/>
      <c r="AB67" s="103"/>
      <c r="AC67" s="107"/>
      <c r="AD67" s="107"/>
      <c r="AE67" s="107"/>
      <c r="AF67" s="107"/>
      <c r="AG67" s="107"/>
      <c r="AH67" s="107"/>
      <c r="AI67" s="107"/>
      <c r="AJ67" s="107"/>
      <c r="AK67" s="107"/>
      <c r="AL67" s="43"/>
    </row>
    <row r="68" spans="1:38" x14ac:dyDescent="0.25">
      <c r="A68" s="379"/>
      <c r="B68" s="372"/>
      <c r="C68" s="376"/>
      <c r="D68" s="126" t="s">
        <v>134</v>
      </c>
      <c r="E68" s="103"/>
      <c r="F68" s="103"/>
      <c r="G68" s="103"/>
      <c r="H68" s="103"/>
      <c r="I68" s="103"/>
      <c r="J68" s="103"/>
      <c r="K68" s="103"/>
      <c r="L68" s="103"/>
      <c r="M68" s="103"/>
      <c r="N68" s="103"/>
      <c r="O68" s="43"/>
      <c r="P68" s="331" t="s">
        <v>834</v>
      </c>
      <c r="Q68" s="331" t="s">
        <v>834</v>
      </c>
      <c r="R68" s="331" t="s">
        <v>834</v>
      </c>
      <c r="S68" s="331" t="s">
        <v>834</v>
      </c>
      <c r="T68" s="331" t="s">
        <v>834</v>
      </c>
      <c r="U68" s="256"/>
      <c r="V68" s="256"/>
      <c r="W68" s="331" t="s">
        <v>834</v>
      </c>
      <c r="X68" s="256"/>
      <c r="Y68" s="331" t="s">
        <v>834</v>
      </c>
      <c r="Z68" s="103"/>
      <c r="AA68" s="43"/>
      <c r="AB68" s="103"/>
      <c r="AC68" s="103"/>
      <c r="AD68" s="103"/>
      <c r="AE68" s="103"/>
      <c r="AF68" s="103"/>
      <c r="AG68" s="103"/>
      <c r="AH68" s="103"/>
      <c r="AI68" s="103"/>
      <c r="AJ68" s="103"/>
      <c r="AK68" s="103"/>
      <c r="AL68" s="43"/>
    </row>
    <row r="69" spans="1:38" x14ac:dyDescent="0.25">
      <c r="A69" s="379"/>
      <c r="B69" s="372"/>
      <c r="C69" s="376" t="s">
        <v>654</v>
      </c>
      <c r="D69" s="126" t="s">
        <v>57</v>
      </c>
      <c r="E69" s="103"/>
      <c r="F69" s="103"/>
      <c r="G69" s="103"/>
      <c r="H69" s="103"/>
      <c r="I69" s="103"/>
      <c r="J69" s="103"/>
      <c r="K69" s="103"/>
      <c r="L69" s="103"/>
      <c r="M69" s="103"/>
      <c r="N69" s="103"/>
      <c r="O69" s="43"/>
      <c r="P69" s="304" t="s">
        <v>938</v>
      </c>
      <c r="Q69" s="304" t="s">
        <v>938</v>
      </c>
      <c r="R69" s="304" t="s">
        <v>938</v>
      </c>
      <c r="S69" s="304" t="s">
        <v>938</v>
      </c>
      <c r="T69" s="304" t="s">
        <v>938</v>
      </c>
      <c r="U69" s="103"/>
      <c r="V69" s="103"/>
      <c r="W69" s="304" t="s">
        <v>941</v>
      </c>
      <c r="X69" s="103"/>
      <c r="Y69" s="304" t="s">
        <v>941</v>
      </c>
      <c r="Z69" s="103"/>
      <c r="AA69" s="43"/>
      <c r="AB69" s="103"/>
      <c r="AC69" s="107"/>
      <c r="AD69" s="107"/>
      <c r="AE69" s="107"/>
      <c r="AF69" s="107"/>
      <c r="AG69" s="107"/>
      <c r="AH69" s="107"/>
      <c r="AI69" s="107"/>
      <c r="AJ69" s="107"/>
      <c r="AK69" s="107"/>
      <c r="AL69" s="43"/>
    </row>
    <row r="70" spans="1:38" x14ac:dyDescent="0.25">
      <c r="A70" s="379"/>
      <c r="B70" s="372"/>
      <c r="C70" s="376"/>
      <c r="D70" s="126" t="s">
        <v>135</v>
      </c>
      <c r="E70" s="103"/>
      <c r="F70" s="103"/>
      <c r="G70" s="103"/>
      <c r="H70" s="103"/>
      <c r="I70" s="103"/>
      <c r="J70" s="103"/>
      <c r="K70" s="103"/>
      <c r="L70" s="103"/>
      <c r="M70" s="103"/>
      <c r="N70" s="103"/>
      <c r="O70" s="43"/>
      <c r="P70" s="331" t="s">
        <v>834</v>
      </c>
      <c r="Q70" s="331" t="s">
        <v>834</v>
      </c>
      <c r="R70" s="331" t="s">
        <v>834</v>
      </c>
      <c r="S70" s="331" t="s">
        <v>834</v>
      </c>
      <c r="T70" s="331" t="s">
        <v>834</v>
      </c>
      <c r="U70" s="256"/>
      <c r="V70" s="256"/>
      <c r="W70" s="331" t="s">
        <v>834</v>
      </c>
      <c r="X70" s="256"/>
      <c r="Y70" s="331" t="s">
        <v>834</v>
      </c>
      <c r="Z70" s="103"/>
      <c r="AA70" s="43"/>
      <c r="AB70" s="103"/>
      <c r="AC70" s="103"/>
      <c r="AD70" s="103"/>
      <c r="AE70" s="103"/>
      <c r="AF70" s="103"/>
      <c r="AG70" s="103"/>
      <c r="AH70" s="103"/>
      <c r="AI70" s="103"/>
      <c r="AJ70" s="103"/>
      <c r="AK70" s="103"/>
      <c r="AL70" s="43"/>
    </row>
    <row r="71" spans="1:38" s="96" customFormat="1" ht="25.5" customHeight="1" x14ac:dyDescent="0.25">
      <c r="A71" s="379"/>
      <c r="B71" s="372"/>
      <c r="C71" s="376" t="s">
        <v>655</v>
      </c>
      <c r="D71" s="127" t="s">
        <v>58</v>
      </c>
      <c r="E71" s="118"/>
      <c r="F71" s="118"/>
      <c r="G71" s="118"/>
      <c r="H71" s="118"/>
      <c r="I71" s="118"/>
      <c r="J71" s="118"/>
      <c r="K71" s="118"/>
      <c r="L71" s="118"/>
      <c r="M71" s="118"/>
      <c r="N71" s="118"/>
      <c r="O71" s="117"/>
      <c r="P71" s="304" t="s">
        <v>938</v>
      </c>
      <c r="Q71" s="304" t="s">
        <v>938</v>
      </c>
      <c r="R71" s="304" t="s">
        <v>938</v>
      </c>
      <c r="S71" s="304" t="s">
        <v>938</v>
      </c>
      <c r="T71" s="304" t="s">
        <v>938</v>
      </c>
      <c r="U71" s="118"/>
      <c r="V71" s="118"/>
      <c r="W71" s="304" t="s">
        <v>940</v>
      </c>
      <c r="X71" s="103"/>
      <c r="Y71" s="304" t="s">
        <v>940</v>
      </c>
      <c r="Z71" s="118"/>
      <c r="AA71" s="117"/>
      <c r="AB71" s="118"/>
      <c r="AC71" s="120"/>
      <c r="AD71" s="120"/>
      <c r="AE71" s="120"/>
      <c r="AF71" s="120"/>
      <c r="AG71" s="120"/>
      <c r="AH71" s="120"/>
      <c r="AI71" s="120"/>
      <c r="AJ71" s="120"/>
      <c r="AK71" s="120"/>
      <c r="AL71" s="117"/>
    </row>
    <row r="72" spans="1:38" x14ac:dyDescent="0.25">
      <c r="A72" s="379"/>
      <c r="B72" s="372"/>
      <c r="C72" s="376"/>
      <c r="D72" s="126" t="s">
        <v>136</v>
      </c>
      <c r="E72" s="103"/>
      <c r="F72" s="103"/>
      <c r="G72" s="103"/>
      <c r="H72" s="103"/>
      <c r="I72" s="103"/>
      <c r="J72" s="103"/>
      <c r="K72" s="103"/>
      <c r="L72" s="103"/>
      <c r="M72" s="103"/>
      <c r="N72" s="103"/>
      <c r="O72" s="43"/>
      <c r="P72" s="331" t="s">
        <v>834</v>
      </c>
      <c r="Q72" s="331" t="s">
        <v>834</v>
      </c>
      <c r="R72" s="331" t="s">
        <v>834</v>
      </c>
      <c r="S72" s="331" t="s">
        <v>834</v>
      </c>
      <c r="T72" s="331" t="s">
        <v>834</v>
      </c>
      <c r="U72" s="256"/>
      <c r="V72" s="256"/>
      <c r="W72" s="331" t="s">
        <v>834</v>
      </c>
      <c r="X72" s="256"/>
      <c r="Y72" s="331" t="s">
        <v>834</v>
      </c>
      <c r="Z72" s="103"/>
      <c r="AA72" s="43"/>
      <c r="AB72" s="103"/>
      <c r="AC72" s="103"/>
      <c r="AD72" s="103"/>
      <c r="AE72" s="103"/>
      <c r="AF72" s="103"/>
      <c r="AG72" s="103"/>
      <c r="AH72" s="103"/>
      <c r="AI72" s="103"/>
      <c r="AJ72" s="103"/>
      <c r="AK72" s="103"/>
      <c r="AL72" s="43"/>
    </row>
    <row r="73" spans="1:38" ht="25.5" customHeight="1" x14ac:dyDescent="0.25">
      <c r="A73" s="379"/>
      <c r="B73" s="372"/>
      <c r="C73" s="376" t="s">
        <v>656</v>
      </c>
      <c r="D73" s="126" t="s">
        <v>59</v>
      </c>
      <c r="E73" s="103"/>
      <c r="F73" s="103"/>
      <c r="G73" s="103"/>
      <c r="H73" s="103"/>
      <c r="I73" s="103"/>
      <c r="J73" s="103"/>
      <c r="K73" s="103"/>
      <c r="L73" s="103"/>
      <c r="M73" s="103"/>
      <c r="N73" s="103"/>
      <c r="O73" s="43"/>
      <c r="P73" s="304" t="s">
        <v>938</v>
      </c>
      <c r="Q73" s="304" t="s">
        <v>938</v>
      </c>
      <c r="R73" s="304" t="s">
        <v>938</v>
      </c>
      <c r="S73" s="304" t="s">
        <v>938</v>
      </c>
      <c r="T73" s="304" t="s">
        <v>938</v>
      </c>
      <c r="U73" s="103"/>
      <c r="V73" s="103"/>
      <c r="W73" s="304" t="s">
        <v>941</v>
      </c>
      <c r="X73" s="103"/>
      <c r="Y73" s="304" t="s">
        <v>941</v>
      </c>
      <c r="Z73" s="103"/>
      <c r="AA73" s="43"/>
      <c r="AB73" s="103"/>
      <c r="AC73" s="107"/>
      <c r="AD73" s="107"/>
      <c r="AE73" s="107"/>
      <c r="AF73" s="107"/>
      <c r="AG73" s="107"/>
      <c r="AH73" s="107"/>
      <c r="AI73" s="107"/>
      <c r="AJ73" s="107"/>
      <c r="AK73" s="107"/>
      <c r="AL73" s="43"/>
    </row>
    <row r="74" spans="1:38" x14ac:dyDescent="0.25">
      <c r="A74" s="380"/>
      <c r="B74" s="373"/>
      <c r="C74" s="377"/>
      <c r="D74" s="126" t="s">
        <v>137</v>
      </c>
      <c r="E74" s="103"/>
      <c r="F74" s="103"/>
      <c r="G74" s="103"/>
      <c r="H74" s="103"/>
      <c r="I74" s="103"/>
      <c r="J74" s="103"/>
      <c r="K74" s="103"/>
      <c r="L74" s="103"/>
      <c r="M74" s="103"/>
      <c r="N74" s="103"/>
      <c r="O74" s="43"/>
      <c r="P74" s="331" t="s">
        <v>834</v>
      </c>
      <c r="Q74" s="331" t="s">
        <v>834</v>
      </c>
      <c r="R74" s="331" t="s">
        <v>834</v>
      </c>
      <c r="S74" s="331" t="s">
        <v>834</v>
      </c>
      <c r="T74" s="331" t="s">
        <v>834</v>
      </c>
      <c r="U74" s="256"/>
      <c r="V74" s="256"/>
      <c r="W74" s="331" t="s">
        <v>834</v>
      </c>
      <c r="X74" s="256"/>
      <c r="Y74" s="331" t="s">
        <v>834</v>
      </c>
      <c r="Z74" s="103"/>
      <c r="AA74" s="43"/>
      <c r="AB74" s="103"/>
      <c r="AC74" s="103"/>
      <c r="AD74" s="103"/>
      <c r="AE74" s="103"/>
      <c r="AF74" s="103"/>
      <c r="AG74" s="103"/>
      <c r="AH74" s="103"/>
      <c r="AI74" s="103"/>
      <c r="AJ74" s="103"/>
      <c r="AK74" s="103"/>
      <c r="AL74" s="43"/>
    </row>
    <row r="75" spans="1:38" s="7" customFormat="1" x14ac:dyDescent="0.25">
      <c r="A75" s="378" t="s">
        <v>148</v>
      </c>
      <c r="B75" s="371" t="s">
        <v>216</v>
      </c>
      <c r="C75" s="374" t="s">
        <v>217</v>
      </c>
      <c r="D75" s="128" t="s">
        <v>160</v>
      </c>
      <c r="E75" s="112"/>
      <c r="F75" s="112"/>
      <c r="G75" s="112"/>
      <c r="H75" s="112"/>
      <c r="I75" s="112"/>
      <c r="J75" s="112"/>
      <c r="K75" s="112"/>
      <c r="L75" s="112"/>
      <c r="M75" s="112"/>
      <c r="N75" s="112"/>
      <c r="O75" s="113"/>
      <c r="P75" s="309" t="s">
        <v>942</v>
      </c>
      <c r="Q75" s="305" t="s">
        <v>942</v>
      </c>
      <c r="R75" s="112"/>
      <c r="S75" s="112"/>
      <c r="T75" s="112"/>
      <c r="U75" s="112"/>
      <c r="V75" s="112"/>
      <c r="W75" s="305" t="s">
        <v>944</v>
      </c>
      <c r="X75" s="112"/>
      <c r="Y75" s="305" t="s">
        <v>944</v>
      </c>
      <c r="Z75" s="305" t="s">
        <v>945</v>
      </c>
      <c r="AA75" s="307" t="s">
        <v>942</v>
      </c>
      <c r="AB75" s="112"/>
      <c r="AC75" s="112"/>
      <c r="AD75" s="112"/>
      <c r="AE75" s="112"/>
      <c r="AF75" s="112"/>
      <c r="AG75" s="112"/>
      <c r="AH75" s="112"/>
      <c r="AI75" s="112"/>
      <c r="AJ75" s="112"/>
      <c r="AK75" s="112"/>
      <c r="AL75" s="113"/>
    </row>
    <row r="76" spans="1:38" s="14" customFormat="1" x14ac:dyDescent="0.25">
      <c r="A76" s="379"/>
      <c r="B76" s="372"/>
      <c r="C76" s="375"/>
      <c r="D76" s="129" t="s">
        <v>276</v>
      </c>
      <c r="E76" s="103"/>
      <c r="F76" s="103"/>
      <c r="G76" s="103"/>
      <c r="H76" s="103"/>
      <c r="I76" s="103"/>
      <c r="J76" s="103"/>
      <c r="K76" s="103"/>
      <c r="L76" s="103"/>
      <c r="M76" s="103"/>
      <c r="N76" s="103"/>
      <c r="O76" s="43"/>
      <c r="P76" s="331" t="s">
        <v>834</v>
      </c>
      <c r="Q76" s="331" t="s">
        <v>834</v>
      </c>
      <c r="R76" s="103"/>
      <c r="S76" s="103"/>
      <c r="T76" s="103"/>
      <c r="U76" s="103"/>
      <c r="V76" s="103"/>
      <c r="W76" s="331" t="s">
        <v>834</v>
      </c>
      <c r="X76" s="103"/>
      <c r="Y76" s="331" t="s">
        <v>834</v>
      </c>
      <c r="Z76" s="331" t="s">
        <v>834</v>
      </c>
      <c r="AA76" s="340" t="s">
        <v>834</v>
      </c>
      <c r="AB76" s="103"/>
      <c r="AC76" s="103"/>
      <c r="AD76" s="103"/>
      <c r="AE76" s="103"/>
      <c r="AF76" s="103"/>
      <c r="AG76" s="103"/>
      <c r="AH76" s="103"/>
      <c r="AI76" s="103"/>
      <c r="AJ76" s="103"/>
      <c r="AK76" s="103"/>
      <c r="AL76" s="43"/>
    </row>
    <row r="77" spans="1:38" s="14" customFormat="1" ht="25.5" customHeight="1" x14ac:dyDescent="0.25">
      <c r="A77" s="379"/>
      <c r="B77" s="372"/>
      <c r="C77" s="376" t="s">
        <v>218</v>
      </c>
      <c r="D77" s="129" t="s">
        <v>161</v>
      </c>
      <c r="E77" s="109"/>
      <c r="F77" s="109"/>
      <c r="G77" s="109"/>
      <c r="H77" s="109"/>
      <c r="I77" s="109"/>
      <c r="J77" s="109"/>
      <c r="K77" s="109"/>
      <c r="L77" s="109"/>
      <c r="M77" s="109"/>
      <c r="N77" s="109"/>
      <c r="O77" s="110"/>
      <c r="P77" s="310" t="s">
        <v>942</v>
      </c>
      <c r="Q77" s="306" t="s">
        <v>942</v>
      </c>
      <c r="R77" s="109"/>
      <c r="S77" s="109"/>
      <c r="T77" s="109"/>
      <c r="U77" s="109"/>
      <c r="V77" s="109"/>
      <c r="W77" s="306" t="s">
        <v>944</v>
      </c>
      <c r="X77" s="109"/>
      <c r="Y77" s="306" t="s">
        <v>944</v>
      </c>
      <c r="Z77" s="306" t="s">
        <v>945</v>
      </c>
      <c r="AA77" s="308" t="s">
        <v>942</v>
      </c>
      <c r="AB77" s="109"/>
      <c r="AC77" s="121"/>
      <c r="AD77" s="121"/>
      <c r="AE77" s="121"/>
      <c r="AF77" s="121"/>
      <c r="AG77" s="121"/>
      <c r="AH77" s="121"/>
      <c r="AI77" s="121"/>
      <c r="AJ77" s="121"/>
      <c r="AK77" s="121"/>
      <c r="AL77" s="110"/>
    </row>
    <row r="78" spans="1:38" s="14" customFormat="1" x14ac:dyDescent="0.25">
      <c r="A78" s="379"/>
      <c r="B78" s="372"/>
      <c r="C78" s="376"/>
      <c r="D78" s="129" t="s">
        <v>277</v>
      </c>
      <c r="E78" s="103"/>
      <c r="F78" s="103"/>
      <c r="G78" s="103"/>
      <c r="H78" s="103"/>
      <c r="I78" s="103"/>
      <c r="J78" s="103"/>
      <c r="K78" s="103"/>
      <c r="L78" s="103"/>
      <c r="M78" s="103"/>
      <c r="N78" s="103"/>
      <c r="O78" s="43"/>
      <c r="P78" s="331" t="s">
        <v>834</v>
      </c>
      <c r="Q78" s="331" t="s">
        <v>834</v>
      </c>
      <c r="R78" s="103"/>
      <c r="S78" s="103"/>
      <c r="T78" s="103"/>
      <c r="U78" s="103"/>
      <c r="V78" s="103"/>
      <c r="W78" s="331" t="s">
        <v>834</v>
      </c>
      <c r="X78" s="103"/>
      <c r="Y78" s="331" t="s">
        <v>834</v>
      </c>
      <c r="Z78" s="331" t="s">
        <v>834</v>
      </c>
      <c r="AA78" s="340" t="s">
        <v>834</v>
      </c>
      <c r="AB78" s="103"/>
      <c r="AC78" s="103"/>
      <c r="AD78" s="103"/>
      <c r="AE78" s="103"/>
      <c r="AF78" s="103"/>
      <c r="AG78" s="103"/>
      <c r="AH78" s="103"/>
      <c r="AI78" s="103"/>
      <c r="AJ78" s="103"/>
      <c r="AK78" s="103"/>
      <c r="AL78" s="43"/>
    </row>
    <row r="79" spans="1:38" s="14" customFormat="1" x14ac:dyDescent="0.25">
      <c r="A79" s="379"/>
      <c r="B79" s="372"/>
      <c r="C79" s="376" t="s">
        <v>219</v>
      </c>
      <c r="D79" s="129" t="s">
        <v>162</v>
      </c>
      <c r="E79" s="109"/>
      <c r="F79" s="109"/>
      <c r="G79" s="109"/>
      <c r="H79" s="109"/>
      <c r="I79" s="109"/>
      <c r="J79" s="109"/>
      <c r="K79" s="109"/>
      <c r="L79" s="109"/>
      <c r="M79" s="109"/>
      <c r="N79" s="109"/>
      <c r="O79" s="110"/>
      <c r="P79" s="310" t="s">
        <v>943</v>
      </c>
      <c r="Q79" s="306" t="s">
        <v>943</v>
      </c>
      <c r="R79" s="109"/>
      <c r="S79" s="109"/>
      <c r="T79" s="109"/>
      <c r="U79" s="109"/>
      <c r="V79" s="109"/>
      <c r="W79" s="306" t="s">
        <v>946</v>
      </c>
      <c r="X79" s="109"/>
      <c r="Y79" s="306" t="s">
        <v>946</v>
      </c>
      <c r="Z79" s="306" t="s">
        <v>947</v>
      </c>
      <c r="AA79" s="308" t="s">
        <v>948</v>
      </c>
      <c r="AB79" s="109"/>
      <c r="AC79" s="121"/>
      <c r="AD79" s="121"/>
      <c r="AE79" s="121"/>
      <c r="AF79" s="121"/>
      <c r="AG79" s="121"/>
      <c r="AH79" s="121"/>
      <c r="AI79" s="121"/>
      <c r="AJ79" s="121"/>
      <c r="AK79" s="121"/>
      <c r="AL79" s="110"/>
    </row>
    <row r="80" spans="1:38" s="14" customFormat="1" x14ac:dyDescent="0.25">
      <c r="A80" s="379"/>
      <c r="B80" s="372"/>
      <c r="C80" s="376"/>
      <c r="D80" s="129" t="s">
        <v>278</v>
      </c>
      <c r="E80" s="103"/>
      <c r="F80" s="103"/>
      <c r="G80" s="103"/>
      <c r="H80" s="103"/>
      <c r="I80" s="103"/>
      <c r="J80" s="103"/>
      <c r="K80" s="103"/>
      <c r="L80" s="103"/>
      <c r="M80" s="103"/>
      <c r="N80" s="103"/>
      <c r="O80" s="43"/>
      <c r="P80" s="331" t="s">
        <v>834</v>
      </c>
      <c r="Q80" s="331" t="s">
        <v>834</v>
      </c>
      <c r="R80" s="103"/>
      <c r="S80" s="103"/>
      <c r="T80" s="103"/>
      <c r="U80" s="103"/>
      <c r="V80" s="103"/>
      <c r="W80" s="331" t="s">
        <v>834</v>
      </c>
      <c r="X80" s="103"/>
      <c r="Y80" s="331" t="s">
        <v>834</v>
      </c>
      <c r="Z80" s="331" t="s">
        <v>834</v>
      </c>
      <c r="AA80" s="340" t="s">
        <v>834</v>
      </c>
      <c r="AB80" s="103"/>
      <c r="AC80" s="103"/>
      <c r="AD80" s="103"/>
      <c r="AE80" s="103"/>
      <c r="AF80" s="103"/>
      <c r="AG80" s="103"/>
      <c r="AH80" s="103"/>
      <c r="AI80" s="103"/>
      <c r="AJ80" s="103"/>
      <c r="AK80" s="103"/>
      <c r="AL80" s="43"/>
    </row>
    <row r="81" spans="1:38" s="14" customFormat="1" x14ac:dyDescent="0.25">
      <c r="A81" s="379"/>
      <c r="B81" s="372"/>
      <c r="C81" s="376" t="s">
        <v>220</v>
      </c>
      <c r="D81" s="129" t="s">
        <v>163</v>
      </c>
      <c r="E81" s="109"/>
      <c r="F81" s="109"/>
      <c r="G81" s="109"/>
      <c r="H81" s="109"/>
      <c r="I81" s="109"/>
      <c r="J81" s="109"/>
      <c r="K81" s="109"/>
      <c r="L81" s="109"/>
      <c r="M81" s="109"/>
      <c r="N81" s="109"/>
      <c r="O81" s="110"/>
      <c r="P81" s="310" t="s">
        <v>942</v>
      </c>
      <c r="Q81" s="306" t="s">
        <v>942</v>
      </c>
      <c r="R81" s="109"/>
      <c r="S81" s="109"/>
      <c r="T81" s="109"/>
      <c r="U81" s="109"/>
      <c r="V81" s="109"/>
      <c r="W81" s="306" t="s">
        <v>944</v>
      </c>
      <c r="X81" s="109"/>
      <c r="Y81" s="306" t="s">
        <v>944</v>
      </c>
      <c r="Z81" s="306" t="s">
        <v>945</v>
      </c>
      <c r="AA81" s="308" t="s">
        <v>942</v>
      </c>
      <c r="AB81" s="109"/>
      <c r="AC81" s="121"/>
      <c r="AD81" s="121"/>
      <c r="AE81" s="121"/>
      <c r="AF81" s="121"/>
      <c r="AG81" s="121"/>
      <c r="AH81" s="121"/>
      <c r="AI81" s="121"/>
      <c r="AJ81" s="121"/>
      <c r="AK81" s="121"/>
      <c r="AL81" s="110"/>
    </row>
    <row r="82" spans="1:38" s="14" customFormat="1" x14ac:dyDescent="0.25">
      <c r="A82" s="379"/>
      <c r="B82" s="372"/>
      <c r="C82" s="376"/>
      <c r="D82" s="129" t="s">
        <v>279</v>
      </c>
      <c r="E82" s="103"/>
      <c r="F82" s="103"/>
      <c r="G82" s="103"/>
      <c r="H82" s="103"/>
      <c r="I82" s="103"/>
      <c r="J82" s="103"/>
      <c r="K82" s="103"/>
      <c r="L82" s="103"/>
      <c r="M82" s="103"/>
      <c r="N82" s="103"/>
      <c r="O82" s="43"/>
      <c r="P82" s="331" t="s">
        <v>834</v>
      </c>
      <c r="Q82" s="331" t="s">
        <v>834</v>
      </c>
      <c r="R82" s="103"/>
      <c r="S82" s="103"/>
      <c r="T82" s="103"/>
      <c r="U82" s="103"/>
      <c r="V82" s="103"/>
      <c r="W82" s="331" t="s">
        <v>834</v>
      </c>
      <c r="X82" s="103"/>
      <c r="Y82" s="331" t="s">
        <v>834</v>
      </c>
      <c r="Z82" s="331" t="s">
        <v>834</v>
      </c>
      <c r="AA82" s="340" t="s">
        <v>834</v>
      </c>
      <c r="AB82" s="103"/>
      <c r="AC82" s="103"/>
      <c r="AD82" s="103"/>
      <c r="AE82" s="103"/>
      <c r="AF82" s="103"/>
      <c r="AG82" s="103"/>
      <c r="AH82" s="103"/>
      <c r="AI82" s="103"/>
      <c r="AJ82" s="103"/>
      <c r="AK82" s="103"/>
      <c r="AL82" s="43"/>
    </row>
    <row r="83" spans="1:38" s="14" customFormat="1" x14ac:dyDescent="0.25">
      <c r="A83" s="379"/>
      <c r="B83" s="372"/>
      <c r="C83" s="376" t="s">
        <v>221</v>
      </c>
      <c r="D83" s="129" t="s">
        <v>164</v>
      </c>
      <c r="E83" s="109"/>
      <c r="F83" s="109"/>
      <c r="G83" s="109"/>
      <c r="H83" s="109"/>
      <c r="I83" s="109"/>
      <c r="J83" s="109"/>
      <c r="K83" s="109"/>
      <c r="L83" s="109"/>
      <c r="M83" s="109"/>
      <c r="N83" s="109"/>
      <c r="O83" s="110"/>
      <c r="P83" s="310" t="s">
        <v>943</v>
      </c>
      <c r="Q83" s="306" t="s">
        <v>943</v>
      </c>
      <c r="R83" s="109"/>
      <c r="S83" s="109"/>
      <c r="T83" s="109"/>
      <c r="U83" s="109"/>
      <c r="V83" s="109"/>
      <c r="W83" s="306" t="s">
        <v>946</v>
      </c>
      <c r="X83" s="109"/>
      <c r="Y83" s="306" t="s">
        <v>946</v>
      </c>
      <c r="Z83" s="306" t="s">
        <v>947</v>
      </c>
      <c r="AA83" s="308" t="s">
        <v>948</v>
      </c>
      <c r="AB83" s="109"/>
      <c r="AC83" s="121"/>
      <c r="AD83" s="121"/>
      <c r="AE83" s="121"/>
      <c r="AF83" s="121"/>
      <c r="AG83" s="121"/>
      <c r="AH83" s="121"/>
      <c r="AI83" s="121"/>
      <c r="AJ83" s="121"/>
      <c r="AK83" s="121"/>
      <c r="AL83" s="110"/>
    </row>
    <row r="84" spans="1:38" s="14" customFormat="1" x14ac:dyDescent="0.25">
      <c r="A84" s="380"/>
      <c r="B84" s="373"/>
      <c r="C84" s="377"/>
      <c r="D84" s="129" t="s">
        <v>280</v>
      </c>
      <c r="E84" s="103"/>
      <c r="F84" s="103"/>
      <c r="G84" s="103"/>
      <c r="H84" s="103"/>
      <c r="I84" s="103"/>
      <c r="J84" s="103"/>
      <c r="K84" s="103"/>
      <c r="L84" s="103"/>
      <c r="M84" s="103"/>
      <c r="N84" s="103"/>
      <c r="O84" s="43"/>
      <c r="P84" s="331" t="s">
        <v>834</v>
      </c>
      <c r="Q84" s="331" t="s">
        <v>834</v>
      </c>
      <c r="R84" s="103"/>
      <c r="S84" s="103"/>
      <c r="T84" s="103"/>
      <c r="U84" s="103"/>
      <c r="V84" s="103"/>
      <c r="W84" s="331" t="s">
        <v>834</v>
      </c>
      <c r="X84" s="103"/>
      <c r="Y84" s="331" t="s">
        <v>834</v>
      </c>
      <c r="Z84" s="331" t="s">
        <v>834</v>
      </c>
      <c r="AA84" s="340" t="s">
        <v>834</v>
      </c>
      <c r="AB84" s="103"/>
      <c r="AC84" s="103"/>
      <c r="AD84" s="103"/>
      <c r="AE84" s="103"/>
      <c r="AF84" s="103"/>
      <c r="AG84" s="103"/>
      <c r="AH84" s="103"/>
      <c r="AI84" s="103"/>
      <c r="AJ84" s="103"/>
      <c r="AK84" s="103"/>
      <c r="AL84" s="43"/>
    </row>
    <row r="85" spans="1:38" s="7" customFormat="1" x14ac:dyDescent="0.25">
      <c r="A85" s="378" t="s">
        <v>148</v>
      </c>
      <c r="B85" s="371" t="s">
        <v>222</v>
      </c>
      <c r="C85" s="374" t="s">
        <v>223</v>
      </c>
      <c r="D85" s="128" t="s">
        <v>165</v>
      </c>
      <c r="E85" s="112"/>
      <c r="F85" s="112"/>
      <c r="G85" s="112"/>
      <c r="H85" s="112"/>
      <c r="I85" s="112"/>
      <c r="J85" s="112"/>
      <c r="K85" s="112"/>
      <c r="L85" s="112"/>
      <c r="M85" s="112"/>
      <c r="N85" s="112"/>
      <c r="O85" s="113"/>
      <c r="P85" s="309" t="s">
        <v>943</v>
      </c>
      <c r="Q85" s="305" t="s">
        <v>943</v>
      </c>
      <c r="R85" s="112"/>
      <c r="S85" s="112"/>
      <c r="T85" s="112"/>
      <c r="U85" s="112"/>
      <c r="V85" s="112"/>
      <c r="W85" s="305" t="s">
        <v>946</v>
      </c>
      <c r="X85" s="112"/>
      <c r="Y85" s="305" t="s">
        <v>946</v>
      </c>
      <c r="Z85" s="305" t="s">
        <v>947</v>
      </c>
      <c r="AA85" s="307" t="s">
        <v>948</v>
      </c>
      <c r="AB85" s="112"/>
      <c r="AC85" s="112"/>
      <c r="AD85" s="112"/>
      <c r="AE85" s="112"/>
      <c r="AF85" s="112"/>
      <c r="AG85" s="112"/>
      <c r="AH85" s="112"/>
      <c r="AI85" s="112"/>
      <c r="AJ85" s="112"/>
      <c r="AK85" s="112"/>
      <c r="AL85" s="113"/>
    </row>
    <row r="86" spans="1:38" s="14" customFormat="1" x14ac:dyDescent="0.25">
      <c r="A86" s="379"/>
      <c r="B86" s="372"/>
      <c r="C86" s="375"/>
      <c r="D86" s="129" t="s">
        <v>281</v>
      </c>
      <c r="E86" s="103"/>
      <c r="F86" s="103"/>
      <c r="G86" s="103"/>
      <c r="H86" s="103"/>
      <c r="I86" s="103"/>
      <c r="J86" s="103"/>
      <c r="K86" s="103"/>
      <c r="L86" s="103"/>
      <c r="M86" s="103"/>
      <c r="N86" s="103"/>
      <c r="O86" s="43"/>
      <c r="P86" s="331" t="s">
        <v>834</v>
      </c>
      <c r="Q86" s="331" t="s">
        <v>834</v>
      </c>
      <c r="R86" s="103"/>
      <c r="S86" s="103"/>
      <c r="T86" s="103"/>
      <c r="U86" s="103"/>
      <c r="V86" s="103"/>
      <c r="W86" s="331" t="s">
        <v>834</v>
      </c>
      <c r="X86" s="103"/>
      <c r="Y86" s="331" t="s">
        <v>834</v>
      </c>
      <c r="Z86" s="331" t="s">
        <v>834</v>
      </c>
      <c r="AA86" s="340" t="s">
        <v>834</v>
      </c>
      <c r="AB86" s="103"/>
      <c r="AC86" s="103"/>
      <c r="AD86" s="103"/>
      <c r="AE86" s="103"/>
      <c r="AF86" s="103"/>
      <c r="AG86" s="103"/>
      <c r="AH86" s="103"/>
      <c r="AI86" s="103"/>
      <c r="AJ86" s="103"/>
      <c r="AK86" s="103"/>
      <c r="AL86" s="43"/>
    </row>
    <row r="87" spans="1:38" s="14" customFormat="1" x14ac:dyDescent="0.25">
      <c r="A87" s="379"/>
      <c r="B87" s="372"/>
      <c r="C87" s="376" t="s">
        <v>224</v>
      </c>
      <c r="D87" s="129" t="s">
        <v>166</v>
      </c>
      <c r="E87" s="109"/>
      <c r="F87" s="109"/>
      <c r="G87" s="109"/>
      <c r="H87" s="109"/>
      <c r="I87" s="109"/>
      <c r="J87" s="109"/>
      <c r="K87" s="109"/>
      <c r="L87" s="109"/>
      <c r="M87" s="109"/>
      <c r="N87" s="109"/>
      <c r="O87" s="110"/>
      <c r="P87" s="310" t="s">
        <v>942</v>
      </c>
      <c r="Q87" s="306" t="s">
        <v>942</v>
      </c>
      <c r="R87" s="109"/>
      <c r="S87" s="109"/>
      <c r="T87" s="109"/>
      <c r="U87" s="109"/>
      <c r="V87" s="109"/>
      <c r="W87" s="306" t="s">
        <v>944</v>
      </c>
      <c r="X87" s="109"/>
      <c r="Y87" s="306" t="s">
        <v>944</v>
      </c>
      <c r="Z87" s="306" t="s">
        <v>945</v>
      </c>
      <c r="AA87" s="308" t="s">
        <v>942</v>
      </c>
      <c r="AB87" s="109"/>
      <c r="AC87" s="121"/>
      <c r="AD87" s="121"/>
      <c r="AE87" s="121"/>
      <c r="AF87" s="121"/>
      <c r="AG87" s="121"/>
      <c r="AH87" s="121"/>
      <c r="AI87" s="121"/>
      <c r="AJ87" s="121"/>
      <c r="AK87" s="121"/>
      <c r="AL87" s="110"/>
    </row>
    <row r="88" spans="1:38" s="14" customFormat="1" x14ac:dyDescent="0.25">
      <c r="A88" s="379"/>
      <c r="B88" s="372"/>
      <c r="C88" s="376"/>
      <c r="D88" s="129" t="s">
        <v>282</v>
      </c>
      <c r="E88" s="103"/>
      <c r="F88" s="103"/>
      <c r="G88" s="103"/>
      <c r="H88" s="103"/>
      <c r="I88" s="103"/>
      <c r="J88" s="103"/>
      <c r="K88" s="103"/>
      <c r="L88" s="103"/>
      <c r="M88" s="103"/>
      <c r="N88" s="103"/>
      <c r="O88" s="43"/>
      <c r="P88" s="331" t="s">
        <v>834</v>
      </c>
      <c r="Q88" s="331" t="s">
        <v>834</v>
      </c>
      <c r="R88" s="103"/>
      <c r="S88" s="103"/>
      <c r="T88" s="103"/>
      <c r="U88" s="103"/>
      <c r="V88" s="103"/>
      <c r="W88" s="331" t="s">
        <v>834</v>
      </c>
      <c r="X88" s="103"/>
      <c r="Y88" s="331" t="s">
        <v>834</v>
      </c>
      <c r="Z88" s="331" t="s">
        <v>834</v>
      </c>
      <c r="AA88" s="340" t="s">
        <v>834</v>
      </c>
      <c r="AB88" s="103"/>
      <c r="AC88" s="103"/>
      <c r="AD88" s="103"/>
      <c r="AE88" s="103"/>
      <c r="AF88" s="103"/>
      <c r="AG88" s="103"/>
      <c r="AH88" s="103"/>
      <c r="AI88" s="103"/>
      <c r="AJ88" s="103"/>
      <c r="AK88" s="103"/>
      <c r="AL88" s="43"/>
    </row>
    <row r="89" spans="1:38" s="14" customFormat="1" x14ac:dyDescent="0.25">
      <c r="A89" s="379"/>
      <c r="B89" s="372"/>
      <c r="C89" s="376" t="s">
        <v>225</v>
      </c>
      <c r="D89" s="129" t="s">
        <v>167</v>
      </c>
      <c r="E89" s="109"/>
      <c r="F89" s="109"/>
      <c r="G89" s="109"/>
      <c r="H89" s="109"/>
      <c r="I89" s="109"/>
      <c r="J89" s="109"/>
      <c r="K89" s="109"/>
      <c r="L89" s="109"/>
      <c r="M89" s="109"/>
      <c r="N89" s="109"/>
      <c r="O89" s="110"/>
      <c r="P89" s="310" t="s">
        <v>942</v>
      </c>
      <c r="Q89" s="306" t="s">
        <v>942</v>
      </c>
      <c r="R89" s="109"/>
      <c r="S89" s="109"/>
      <c r="T89" s="109"/>
      <c r="U89" s="109"/>
      <c r="V89" s="109"/>
      <c r="W89" s="306" t="s">
        <v>944</v>
      </c>
      <c r="X89" s="109"/>
      <c r="Y89" s="306" t="s">
        <v>944</v>
      </c>
      <c r="Z89" s="306" t="s">
        <v>945</v>
      </c>
      <c r="AA89" s="308" t="s">
        <v>942</v>
      </c>
      <c r="AB89" s="109"/>
      <c r="AC89" s="121"/>
      <c r="AD89" s="121"/>
      <c r="AE89" s="121"/>
      <c r="AF89" s="121"/>
      <c r="AG89" s="121"/>
      <c r="AH89" s="121"/>
      <c r="AI89" s="121"/>
      <c r="AJ89" s="121"/>
      <c r="AK89" s="121"/>
      <c r="AL89" s="110"/>
    </row>
    <row r="90" spans="1:38" s="14" customFormat="1" x14ac:dyDescent="0.25">
      <c r="A90" s="380"/>
      <c r="B90" s="373"/>
      <c r="C90" s="377"/>
      <c r="D90" s="129" t="s">
        <v>283</v>
      </c>
      <c r="E90" s="103"/>
      <c r="F90" s="103"/>
      <c r="G90" s="103"/>
      <c r="H90" s="103"/>
      <c r="I90" s="103"/>
      <c r="J90" s="103"/>
      <c r="K90" s="103"/>
      <c r="L90" s="103"/>
      <c r="M90" s="103"/>
      <c r="N90" s="103"/>
      <c r="O90" s="43"/>
      <c r="P90" s="331" t="s">
        <v>834</v>
      </c>
      <c r="Q90" s="331" t="s">
        <v>834</v>
      </c>
      <c r="R90" s="103"/>
      <c r="S90" s="103"/>
      <c r="T90" s="103"/>
      <c r="U90" s="103"/>
      <c r="V90" s="103"/>
      <c r="W90" s="331" t="s">
        <v>834</v>
      </c>
      <c r="X90" s="103"/>
      <c r="Y90" s="331" t="s">
        <v>834</v>
      </c>
      <c r="Z90" s="331" t="s">
        <v>834</v>
      </c>
      <c r="AA90" s="340" t="s">
        <v>834</v>
      </c>
      <c r="AB90" s="103"/>
      <c r="AC90" s="103"/>
      <c r="AD90" s="103"/>
      <c r="AE90" s="103"/>
      <c r="AF90" s="103"/>
      <c r="AG90" s="103"/>
      <c r="AH90" s="103"/>
      <c r="AI90" s="103"/>
      <c r="AJ90" s="103"/>
      <c r="AK90" s="103"/>
      <c r="AL90" s="43"/>
    </row>
    <row r="91" spans="1:38" s="7" customFormat="1" ht="25.5" customHeight="1" x14ac:dyDescent="0.25">
      <c r="A91" s="378" t="s">
        <v>148</v>
      </c>
      <c r="B91" s="371" t="s">
        <v>226</v>
      </c>
      <c r="C91" s="374" t="s">
        <v>227</v>
      </c>
      <c r="D91" s="128" t="s">
        <v>168</v>
      </c>
      <c r="E91" s="112"/>
      <c r="F91" s="112"/>
      <c r="G91" s="112"/>
      <c r="H91" s="112"/>
      <c r="I91" s="112"/>
      <c r="J91" s="112"/>
      <c r="K91" s="112"/>
      <c r="L91" s="112"/>
      <c r="M91" s="112"/>
      <c r="N91" s="112"/>
      <c r="O91" s="113"/>
      <c r="P91" s="111"/>
      <c r="Q91" s="112"/>
      <c r="R91" s="112"/>
      <c r="S91" s="112"/>
      <c r="T91" s="112"/>
      <c r="U91" s="112"/>
      <c r="V91" s="112"/>
      <c r="W91" s="112"/>
      <c r="X91" s="112"/>
      <c r="Y91" s="112"/>
      <c r="Z91" s="7">
        <f>-30/2</f>
        <v>-15</v>
      </c>
      <c r="AA91" s="24">
        <v>-15</v>
      </c>
      <c r="AB91" s="112"/>
      <c r="AC91" s="112"/>
      <c r="AD91" s="112"/>
      <c r="AE91" s="112"/>
      <c r="AF91" s="112"/>
      <c r="AG91" s="112"/>
      <c r="AH91" s="112"/>
      <c r="AI91" s="112"/>
      <c r="AJ91" s="112"/>
      <c r="AK91" s="112"/>
      <c r="AL91" s="113"/>
    </row>
    <row r="92" spans="1:38" s="14" customFormat="1" x14ac:dyDescent="0.25">
      <c r="A92" s="379"/>
      <c r="B92" s="372"/>
      <c r="C92" s="375"/>
      <c r="D92" s="129" t="s">
        <v>284</v>
      </c>
      <c r="E92" s="103"/>
      <c r="F92" s="103"/>
      <c r="G92" s="103"/>
      <c r="H92" s="103"/>
      <c r="I92" s="103"/>
      <c r="J92" s="103"/>
      <c r="K92" s="103"/>
      <c r="L92" s="103"/>
      <c r="M92" s="103"/>
      <c r="N92" s="103"/>
      <c r="O92" s="43"/>
      <c r="P92" s="102"/>
      <c r="Q92" s="103"/>
      <c r="R92" s="103"/>
      <c r="S92" s="103"/>
      <c r="T92" s="103"/>
      <c r="U92" s="103"/>
      <c r="V92" s="103"/>
      <c r="W92" s="103"/>
      <c r="X92" s="103"/>
      <c r="Y92" s="103"/>
      <c r="Z92" s="331" t="s">
        <v>834</v>
      </c>
      <c r="AA92" s="340" t="s">
        <v>834</v>
      </c>
      <c r="AB92" s="103"/>
      <c r="AC92" s="103"/>
      <c r="AD92" s="103"/>
      <c r="AE92" s="103"/>
      <c r="AF92" s="103"/>
      <c r="AG92" s="103"/>
      <c r="AH92" s="103"/>
      <c r="AI92" s="103"/>
      <c r="AJ92" s="103"/>
      <c r="AK92" s="103"/>
      <c r="AL92" s="43"/>
    </row>
    <row r="93" spans="1:38" s="14" customFormat="1" ht="25.5" customHeight="1" x14ac:dyDescent="0.25">
      <c r="A93" s="379"/>
      <c r="B93" s="372"/>
      <c r="C93" s="376" t="s">
        <v>228</v>
      </c>
      <c r="D93" s="129" t="s">
        <v>169</v>
      </c>
      <c r="E93" s="109"/>
      <c r="F93" s="109"/>
      <c r="G93" s="109"/>
      <c r="H93" s="109"/>
      <c r="I93" s="109"/>
      <c r="J93" s="109"/>
      <c r="K93" s="109"/>
      <c r="L93" s="109"/>
      <c r="M93" s="109"/>
      <c r="N93" s="109"/>
      <c r="O93" s="110"/>
      <c r="P93" s="108"/>
      <c r="Q93" s="109"/>
      <c r="R93" s="109"/>
      <c r="S93" s="109"/>
      <c r="T93" s="109"/>
      <c r="U93" s="109"/>
      <c r="V93" s="109"/>
      <c r="W93" s="109"/>
      <c r="X93" s="109"/>
      <c r="Y93" s="109"/>
      <c r="Z93" s="3">
        <f>-30/2</f>
        <v>-15</v>
      </c>
      <c r="AA93" s="23">
        <f>-30/2</f>
        <v>-15</v>
      </c>
      <c r="AB93" s="109"/>
      <c r="AC93" s="121"/>
      <c r="AD93" s="121"/>
      <c r="AE93" s="121"/>
      <c r="AF93" s="121"/>
      <c r="AG93" s="121"/>
      <c r="AH93" s="121"/>
      <c r="AI93" s="121"/>
      <c r="AJ93" s="121"/>
      <c r="AK93" s="121"/>
      <c r="AL93" s="110"/>
    </row>
    <row r="94" spans="1:38" s="14" customFormat="1" x14ac:dyDescent="0.25">
      <c r="A94" s="379"/>
      <c r="B94" s="372"/>
      <c r="C94" s="376"/>
      <c r="D94" s="129" t="s">
        <v>285</v>
      </c>
      <c r="E94" s="103"/>
      <c r="F94" s="103"/>
      <c r="G94" s="103"/>
      <c r="H94" s="103"/>
      <c r="I94" s="103"/>
      <c r="J94" s="103"/>
      <c r="K94" s="103"/>
      <c r="L94" s="103"/>
      <c r="M94" s="103"/>
      <c r="N94" s="103"/>
      <c r="O94" s="43"/>
      <c r="P94" s="102"/>
      <c r="Q94" s="103"/>
      <c r="R94" s="103"/>
      <c r="S94" s="103"/>
      <c r="T94" s="103"/>
      <c r="U94" s="103"/>
      <c r="V94" s="103"/>
      <c r="W94" s="103"/>
      <c r="X94" s="103"/>
      <c r="Y94" s="103"/>
      <c r="Z94" s="331" t="s">
        <v>834</v>
      </c>
      <c r="AA94" s="340" t="s">
        <v>834</v>
      </c>
      <c r="AB94" s="103"/>
      <c r="AC94" s="103"/>
      <c r="AD94" s="103"/>
      <c r="AE94" s="103"/>
      <c r="AF94" s="103"/>
      <c r="AG94" s="103"/>
      <c r="AH94" s="103"/>
      <c r="AI94" s="103"/>
      <c r="AJ94" s="103"/>
      <c r="AK94" s="103"/>
      <c r="AL94" s="43"/>
    </row>
    <row r="95" spans="1:38" s="14" customFormat="1" ht="25.5" customHeight="1" x14ac:dyDescent="0.25">
      <c r="A95" s="379"/>
      <c r="B95" s="372"/>
      <c r="C95" s="376" t="s">
        <v>229</v>
      </c>
      <c r="D95" s="129" t="s">
        <v>170</v>
      </c>
      <c r="E95" s="109"/>
      <c r="F95" s="109"/>
      <c r="G95" s="109"/>
      <c r="H95" s="109"/>
      <c r="I95" s="109"/>
      <c r="J95" s="109"/>
      <c r="K95" s="109"/>
      <c r="L95" s="109"/>
      <c r="M95" s="109"/>
      <c r="N95" s="109"/>
      <c r="O95" s="110"/>
      <c r="P95" s="108"/>
      <c r="Q95" s="109"/>
      <c r="R95" s="109"/>
      <c r="S95" s="109"/>
      <c r="T95" s="109"/>
      <c r="U95" s="109"/>
      <c r="V95" s="109"/>
      <c r="W95" s="109"/>
      <c r="X95" s="109"/>
      <c r="Y95" s="109"/>
      <c r="Z95" s="3">
        <f>-30/2</f>
        <v>-15</v>
      </c>
      <c r="AA95" s="23">
        <f>-30/2</f>
        <v>-15</v>
      </c>
      <c r="AB95" s="109"/>
      <c r="AC95" s="121"/>
      <c r="AD95" s="121"/>
      <c r="AE95" s="121"/>
      <c r="AF95" s="121"/>
      <c r="AG95" s="121"/>
      <c r="AH95" s="121"/>
      <c r="AI95" s="121"/>
      <c r="AJ95" s="121"/>
      <c r="AK95" s="121"/>
      <c r="AL95" s="110"/>
    </row>
    <row r="96" spans="1:38" s="14" customFormat="1" x14ac:dyDescent="0.25">
      <c r="A96" s="379"/>
      <c r="B96" s="372"/>
      <c r="C96" s="376"/>
      <c r="D96" s="129" t="s">
        <v>286</v>
      </c>
      <c r="E96" s="103"/>
      <c r="F96" s="103"/>
      <c r="G96" s="103"/>
      <c r="H96" s="103"/>
      <c r="I96" s="103"/>
      <c r="J96" s="103"/>
      <c r="K96" s="103"/>
      <c r="L96" s="103"/>
      <c r="M96" s="103"/>
      <c r="N96" s="103"/>
      <c r="O96" s="43"/>
      <c r="P96" s="102"/>
      <c r="Q96" s="103"/>
      <c r="R96" s="103"/>
      <c r="S96" s="103"/>
      <c r="T96" s="103"/>
      <c r="U96" s="103"/>
      <c r="V96" s="103"/>
      <c r="W96" s="103"/>
      <c r="X96" s="103"/>
      <c r="Y96" s="103"/>
      <c r="Z96" s="331" t="s">
        <v>834</v>
      </c>
      <c r="AA96" s="340" t="s">
        <v>834</v>
      </c>
      <c r="AB96" s="103"/>
      <c r="AC96" s="103"/>
      <c r="AD96" s="103"/>
      <c r="AE96" s="103"/>
      <c r="AF96" s="103"/>
      <c r="AG96" s="103"/>
      <c r="AH96" s="103"/>
      <c r="AI96" s="103"/>
      <c r="AJ96" s="103"/>
      <c r="AK96" s="103"/>
      <c r="AL96" s="43"/>
    </row>
    <row r="97" spans="1:38" s="14" customFormat="1" ht="25.5" customHeight="1" x14ac:dyDescent="0.25">
      <c r="A97" s="379"/>
      <c r="B97" s="372"/>
      <c r="C97" s="376" t="s">
        <v>230</v>
      </c>
      <c r="D97" s="129" t="s">
        <v>171</v>
      </c>
      <c r="E97" s="109"/>
      <c r="F97" s="109"/>
      <c r="G97" s="109"/>
      <c r="H97" s="109"/>
      <c r="I97" s="109"/>
      <c r="J97" s="109"/>
      <c r="K97" s="109"/>
      <c r="L97" s="109"/>
      <c r="M97" s="109"/>
      <c r="N97" s="109"/>
      <c r="O97" s="110"/>
      <c r="P97" s="108"/>
      <c r="Q97" s="109"/>
      <c r="R97" s="109"/>
      <c r="S97" s="109"/>
      <c r="T97" s="109"/>
      <c r="U97" s="109"/>
      <c r="V97" s="109"/>
      <c r="W97" s="109"/>
      <c r="X97" s="109"/>
      <c r="Y97" s="109"/>
      <c r="Z97" s="3">
        <f>-30/2</f>
        <v>-15</v>
      </c>
      <c r="AA97" s="23">
        <f>-30/2</f>
        <v>-15</v>
      </c>
      <c r="AB97" s="109"/>
      <c r="AC97" s="121"/>
      <c r="AD97" s="121"/>
      <c r="AE97" s="121"/>
      <c r="AF97" s="121"/>
      <c r="AG97" s="121"/>
      <c r="AH97" s="121"/>
      <c r="AI97" s="121"/>
      <c r="AJ97" s="121"/>
      <c r="AK97" s="121"/>
      <c r="AL97" s="110"/>
    </row>
    <row r="98" spans="1:38" s="14" customFormat="1" x14ac:dyDescent="0.25">
      <c r="A98" s="379"/>
      <c r="B98" s="372"/>
      <c r="C98" s="376"/>
      <c r="D98" s="129" t="s">
        <v>287</v>
      </c>
      <c r="E98" s="103"/>
      <c r="F98" s="103"/>
      <c r="G98" s="103"/>
      <c r="H98" s="103"/>
      <c r="I98" s="103"/>
      <c r="J98" s="103"/>
      <c r="K98" s="103"/>
      <c r="L98" s="103"/>
      <c r="M98" s="103"/>
      <c r="N98" s="103"/>
      <c r="O98" s="43"/>
      <c r="P98" s="102"/>
      <c r="Q98" s="103"/>
      <c r="R98" s="103"/>
      <c r="S98" s="103"/>
      <c r="T98" s="103"/>
      <c r="U98" s="103"/>
      <c r="V98" s="103"/>
      <c r="W98" s="103"/>
      <c r="X98" s="103"/>
      <c r="Y98" s="103"/>
      <c r="Z98" s="331" t="s">
        <v>834</v>
      </c>
      <c r="AA98" s="340" t="s">
        <v>834</v>
      </c>
      <c r="AB98" s="103"/>
      <c r="AC98" s="103"/>
      <c r="AD98" s="103"/>
      <c r="AE98" s="103"/>
      <c r="AF98" s="103"/>
      <c r="AG98" s="103"/>
      <c r="AH98" s="103"/>
      <c r="AI98" s="103"/>
      <c r="AJ98" s="103"/>
      <c r="AK98" s="103"/>
      <c r="AL98" s="43"/>
    </row>
    <row r="99" spans="1:38" s="14" customFormat="1" ht="25.5" customHeight="1" x14ac:dyDescent="0.25">
      <c r="A99" s="379"/>
      <c r="B99" s="372"/>
      <c r="C99" s="376" t="s">
        <v>231</v>
      </c>
      <c r="D99" s="129" t="s">
        <v>172</v>
      </c>
      <c r="E99" s="109"/>
      <c r="F99" s="109"/>
      <c r="G99" s="109"/>
      <c r="H99" s="109"/>
      <c r="I99" s="109"/>
      <c r="J99" s="109"/>
      <c r="K99" s="109"/>
      <c r="L99" s="109"/>
      <c r="M99" s="109"/>
      <c r="N99" s="109"/>
      <c r="O99" s="110"/>
      <c r="P99" s="108"/>
      <c r="Q99" s="109"/>
      <c r="R99" s="109"/>
      <c r="S99" s="109"/>
      <c r="T99" s="109"/>
      <c r="U99" s="109"/>
      <c r="V99" s="109"/>
      <c r="W99" s="109"/>
      <c r="X99" s="109"/>
      <c r="Y99" s="109"/>
      <c r="Z99" s="3"/>
      <c r="AA99" s="23"/>
      <c r="AB99" s="109"/>
      <c r="AC99" s="121"/>
      <c r="AD99" s="121"/>
      <c r="AE99" s="121"/>
      <c r="AF99" s="121"/>
      <c r="AG99" s="121"/>
      <c r="AH99" s="121"/>
      <c r="AI99" s="121"/>
      <c r="AJ99" s="121"/>
      <c r="AK99" s="121"/>
      <c r="AL99" s="110"/>
    </row>
    <row r="100" spans="1:38" s="14" customFormat="1" x14ac:dyDescent="0.25">
      <c r="A100" s="379"/>
      <c r="B100" s="372"/>
      <c r="C100" s="376"/>
      <c r="D100" s="129" t="s">
        <v>288</v>
      </c>
      <c r="E100" s="103"/>
      <c r="F100" s="103"/>
      <c r="G100" s="103"/>
      <c r="H100" s="103"/>
      <c r="I100" s="103"/>
      <c r="J100" s="103"/>
      <c r="K100" s="103"/>
      <c r="L100" s="103"/>
      <c r="M100" s="103"/>
      <c r="N100" s="103"/>
      <c r="O100" s="43"/>
      <c r="P100" s="102"/>
      <c r="Q100" s="103"/>
      <c r="R100" s="103"/>
      <c r="S100" s="103"/>
      <c r="T100" s="103"/>
      <c r="U100" s="103"/>
      <c r="V100" s="103"/>
      <c r="W100" s="103"/>
      <c r="X100" s="103"/>
      <c r="Y100" s="103"/>
      <c r="Z100" s="103"/>
      <c r="AA100" s="43"/>
      <c r="AB100" s="103"/>
      <c r="AC100" s="103"/>
      <c r="AD100" s="103"/>
      <c r="AE100" s="103"/>
      <c r="AF100" s="103"/>
      <c r="AG100" s="103"/>
      <c r="AH100" s="103"/>
      <c r="AI100" s="103"/>
      <c r="AJ100" s="103"/>
      <c r="AK100" s="103"/>
      <c r="AL100" s="43"/>
    </row>
    <row r="101" spans="1:38" s="14" customFormat="1" ht="25.5" customHeight="1" x14ac:dyDescent="0.25">
      <c r="A101" s="379"/>
      <c r="B101" s="372"/>
      <c r="C101" s="376" t="s">
        <v>232</v>
      </c>
      <c r="D101" s="129" t="s">
        <v>173</v>
      </c>
      <c r="E101" s="109"/>
      <c r="F101" s="109"/>
      <c r="G101" s="109"/>
      <c r="H101" s="109"/>
      <c r="I101" s="109"/>
      <c r="J101" s="109"/>
      <c r="K101" s="109"/>
      <c r="L101" s="109"/>
      <c r="M101" s="109"/>
      <c r="N101" s="109"/>
      <c r="O101" s="110"/>
      <c r="P101" s="108"/>
      <c r="Q101" s="109"/>
      <c r="R101" s="109"/>
      <c r="S101" s="109"/>
      <c r="T101" s="109"/>
      <c r="U101" s="109"/>
      <c r="V101" s="109"/>
      <c r="W101" s="109"/>
      <c r="X101" s="109"/>
      <c r="Y101" s="109"/>
      <c r="Z101" s="109"/>
      <c r="AA101" s="110"/>
      <c r="AB101" s="109"/>
      <c r="AC101" s="121"/>
      <c r="AD101" s="121"/>
      <c r="AE101" s="121"/>
      <c r="AF101" s="121"/>
      <c r="AG101" s="121"/>
      <c r="AH101" s="121"/>
      <c r="AI101" s="121"/>
      <c r="AJ101" s="121"/>
      <c r="AK101" s="121"/>
      <c r="AL101" s="110"/>
    </row>
    <row r="102" spans="1:38" s="14" customFormat="1" x14ac:dyDescent="0.25">
      <c r="A102" s="379"/>
      <c r="B102" s="372"/>
      <c r="C102" s="376"/>
      <c r="D102" s="129" t="s">
        <v>289</v>
      </c>
      <c r="E102" s="103"/>
      <c r="F102" s="103"/>
      <c r="G102" s="103"/>
      <c r="H102" s="103"/>
      <c r="I102" s="103"/>
      <c r="J102" s="103"/>
      <c r="K102" s="103"/>
      <c r="L102" s="103"/>
      <c r="M102" s="103"/>
      <c r="N102" s="103"/>
      <c r="O102" s="43"/>
      <c r="P102" s="102"/>
      <c r="Q102" s="103"/>
      <c r="R102" s="103"/>
      <c r="S102" s="103"/>
      <c r="T102" s="103"/>
      <c r="U102" s="103"/>
      <c r="V102" s="103"/>
      <c r="W102" s="103"/>
      <c r="X102" s="103"/>
      <c r="Y102" s="103"/>
      <c r="Z102" s="103"/>
      <c r="AA102" s="43"/>
      <c r="AB102" s="103"/>
      <c r="AC102" s="103"/>
      <c r="AD102" s="103"/>
      <c r="AE102" s="103"/>
      <c r="AF102" s="103"/>
      <c r="AG102" s="103"/>
      <c r="AH102" s="103"/>
      <c r="AI102" s="103"/>
      <c r="AJ102" s="103"/>
      <c r="AK102" s="103"/>
      <c r="AL102" s="43"/>
    </row>
    <row r="103" spans="1:38" s="14" customFormat="1" ht="25.5" customHeight="1" x14ac:dyDescent="0.25">
      <c r="A103" s="379"/>
      <c r="B103" s="372"/>
      <c r="C103" s="376" t="s">
        <v>233</v>
      </c>
      <c r="D103" s="129" t="s">
        <v>174</v>
      </c>
      <c r="E103" s="109"/>
      <c r="F103" s="109"/>
      <c r="G103" s="109"/>
      <c r="H103" s="109"/>
      <c r="I103" s="109"/>
      <c r="J103" s="109"/>
      <c r="K103" s="109"/>
      <c r="L103" s="109"/>
      <c r="M103" s="109"/>
      <c r="N103" s="109"/>
      <c r="O103" s="110"/>
      <c r="P103" s="108"/>
      <c r="Q103" s="109"/>
      <c r="R103" s="109"/>
      <c r="S103" s="109"/>
      <c r="T103" s="109"/>
      <c r="U103" s="109"/>
      <c r="V103" s="109"/>
      <c r="W103" s="109"/>
      <c r="X103" s="109"/>
      <c r="Y103" s="109"/>
      <c r="Z103" s="109"/>
      <c r="AA103" s="110"/>
      <c r="AB103" s="109"/>
      <c r="AC103" s="121"/>
      <c r="AD103" s="121"/>
      <c r="AE103" s="121"/>
      <c r="AF103" s="121"/>
      <c r="AG103" s="121"/>
      <c r="AH103" s="121"/>
      <c r="AI103" s="121"/>
      <c r="AJ103" s="121"/>
      <c r="AK103" s="121"/>
      <c r="AL103" s="110"/>
    </row>
    <row r="104" spans="1:38" s="14" customFormat="1" x14ac:dyDescent="0.25">
      <c r="A104" s="379"/>
      <c r="B104" s="372"/>
      <c r="C104" s="376"/>
      <c r="D104" s="129" t="s">
        <v>290</v>
      </c>
      <c r="E104" s="103"/>
      <c r="F104" s="103"/>
      <c r="G104" s="103"/>
      <c r="H104" s="103"/>
      <c r="I104" s="103"/>
      <c r="J104" s="103"/>
      <c r="K104" s="103"/>
      <c r="L104" s="103"/>
      <c r="M104" s="103"/>
      <c r="N104" s="103"/>
      <c r="O104" s="43"/>
      <c r="P104" s="102"/>
      <c r="Q104" s="103"/>
      <c r="R104" s="103"/>
      <c r="S104" s="103"/>
      <c r="T104" s="103"/>
      <c r="U104" s="103"/>
      <c r="V104" s="103"/>
      <c r="W104" s="103"/>
      <c r="X104" s="103"/>
      <c r="Y104" s="103"/>
      <c r="Z104" s="103"/>
      <c r="AA104" s="43"/>
      <c r="AB104" s="103"/>
      <c r="AC104" s="103"/>
      <c r="AD104" s="103"/>
      <c r="AE104" s="103"/>
      <c r="AF104" s="103"/>
      <c r="AG104" s="103"/>
      <c r="AH104" s="103"/>
      <c r="AI104" s="103"/>
      <c r="AJ104" s="103"/>
      <c r="AK104" s="103"/>
      <c r="AL104" s="43"/>
    </row>
    <row r="105" spans="1:38" s="14" customFormat="1" ht="25.5" customHeight="1" x14ac:dyDescent="0.25">
      <c r="A105" s="379"/>
      <c r="B105" s="372"/>
      <c r="C105" s="376" t="s">
        <v>234</v>
      </c>
      <c r="D105" s="129" t="s">
        <v>175</v>
      </c>
      <c r="E105" s="109"/>
      <c r="F105" s="109"/>
      <c r="G105" s="109"/>
      <c r="H105" s="109"/>
      <c r="I105" s="109"/>
      <c r="J105" s="109"/>
      <c r="K105" s="109"/>
      <c r="L105" s="109"/>
      <c r="M105" s="109"/>
      <c r="N105" s="109"/>
      <c r="O105" s="110"/>
      <c r="P105" s="108"/>
      <c r="Q105" s="109"/>
      <c r="R105" s="109"/>
      <c r="S105" s="109"/>
      <c r="T105" s="109"/>
      <c r="U105" s="109"/>
      <c r="V105" s="109"/>
      <c r="W105" s="109"/>
      <c r="X105" s="109"/>
      <c r="Y105" s="109"/>
      <c r="Z105" s="109"/>
      <c r="AA105" s="110"/>
      <c r="AB105" s="109"/>
      <c r="AC105" s="121"/>
      <c r="AD105" s="121"/>
      <c r="AE105" s="121"/>
      <c r="AF105" s="121"/>
      <c r="AG105" s="121"/>
      <c r="AH105" s="121"/>
      <c r="AI105" s="121"/>
      <c r="AJ105" s="121"/>
      <c r="AK105" s="121"/>
      <c r="AL105" s="110"/>
    </row>
    <row r="106" spans="1:38" s="14" customFormat="1" x14ac:dyDescent="0.25">
      <c r="A106" s="379"/>
      <c r="B106" s="372"/>
      <c r="C106" s="376"/>
      <c r="D106" s="129" t="s">
        <v>291</v>
      </c>
      <c r="E106" s="103"/>
      <c r="F106" s="103"/>
      <c r="G106" s="103"/>
      <c r="H106" s="103"/>
      <c r="I106" s="103"/>
      <c r="J106" s="103"/>
      <c r="K106" s="103"/>
      <c r="L106" s="103"/>
      <c r="M106" s="103"/>
      <c r="N106" s="103"/>
      <c r="O106" s="43"/>
      <c r="P106" s="102"/>
      <c r="Q106" s="103"/>
      <c r="R106" s="103"/>
      <c r="S106" s="103"/>
      <c r="T106" s="103"/>
      <c r="U106" s="103"/>
      <c r="V106" s="103"/>
      <c r="W106" s="103"/>
      <c r="X106" s="103"/>
      <c r="Y106" s="103"/>
      <c r="Z106" s="103"/>
      <c r="AA106" s="43"/>
      <c r="AB106" s="103"/>
      <c r="AC106" s="103"/>
      <c r="AD106" s="103"/>
      <c r="AE106" s="103"/>
      <c r="AF106" s="103"/>
      <c r="AG106" s="103"/>
      <c r="AH106" s="103"/>
      <c r="AI106" s="103"/>
      <c r="AJ106" s="103"/>
      <c r="AK106" s="103"/>
      <c r="AL106" s="43"/>
    </row>
    <row r="107" spans="1:38" s="14" customFormat="1" ht="25.5" customHeight="1" x14ac:dyDescent="0.25">
      <c r="A107" s="379"/>
      <c r="B107" s="372"/>
      <c r="C107" s="376" t="s">
        <v>235</v>
      </c>
      <c r="D107" s="129" t="s">
        <v>176</v>
      </c>
      <c r="E107" s="109"/>
      <c r="F107" s="109"/>
      <c r="G107" s="109"/>
      <c r="H107" s="109"/>
      <c r="I107" s="109"/>
      <c r="J107" s="109"/>
      <c r="K107" s="109"/>
      <c r="L107" s="109"/>
      <c r="M107" s="109"/>
      <c r="N107" s="109"/>
      <c r="O107" s="110"/>
      <c r="P107" s="108"/>
      <c r="Q107" s="109"/>
      <c r="R107" s="109"/>
      <c r="S107" s="109"/>
      <c r="T107" s="109"/>
      <c r="U107" s="109"/>
      <c r="V107" s="109"/>
      <c r="W107" s="109"/>
      <c r="X107" s="109"/>
      <c r="Y107" s="109"/>
      <c r="Z107" s="109"/>
      <c r="AA107" s="110"/>
      <c r="AB107" s="109"/>
      <c r="AC107" s="121"/>
      <c r="AD107" s="121"/>
      <c r="AE107" s="121"/>
      <c r="AF107" s="121"/>
      <c r="AG107" s="121"/>
      <c r="AH107" s="121"/>
      <c r="AI107" s="121"/>
      <c r="AJ107" s="121"/>
      <c r="AK107" s="121"/>
      <c r="AL107" s="110"/>
    </row>
    <row r="108" spans="1:38" s="14" customFormat="1" x14ac:dyDescent="0.25">
      <c r="A108" s="379"/>
      <c r="B108" s="372"/>
      <c r="C108" s="376"/>
      <c r="D108" s="129" t="s">
        <v>292</v>
      </c>
      <c r="E108" s="103"/>
      <c r="F108" s="103"/>
      <c r="G108" s="103"/>
      <c r="H108" s="103"/>
      <c r="I108" s="103"/>
      <c r="J108" s="103"/>
      <c r="K108" s="103"/>
      <c r="L108" s="103"/>
      <c r="M108" s="103"/>
      <c r="N108" s="103"/>
      <c r="O108" s="43"/>
      <c r="P108" s="102"/>
      <c r="Q108" s="103"/>
      <c r="R108" s="103"/>
      <c r="S108" s="103"/>
      <c r="T108" s="103"/>
      <c r="U108" s="103"/>
      <c r="V108" s="103"/>
      <c r="W108" s="103"/>
      <c r="X108" s="103"/>
      <c r="Y108" s="103"/>
      <c r="Z108" s="103"/>
      <c r="AA108" s="43"/>
      <c r="AB108" s="103"/>
      <c r="AC108" s="103"/>
      <c r="AD108" s="103"/>
      <c r="AE108" s="103"/>
      <c r="AF108" s="103"/>
      <c r="AG108" s="103"/>
      <c r="AH108" s="103"/>
      <c r="AI108" s="103"/>
      <c r="AJ108" s="103"/>
      <c r="AK108" s="103"/>
      <c r="AL108" s="43"/>
    </row>
    <row r="109" spans="1:38" s="14" customFormat="1" ht="25.5" customHeight="1" x14ac:dyDescent="0.25">
      <c r="A109" s="379"/>
      <c r="B109" s="372"/>
      <c r="C109" s="376" t="s">
        <v>236</v>
      </c>
      <c r="D109" s="129" t="s">
        <v>177</v>
      </c>
      <c r="E109" s="109"/>
      <c r="F109" s="109"/>
      <c r="G109" s="109"/>
      <c r="H109" s="109"/>
      <c r="I109" s="109"/>
      <c r="J109" s="109"/>
      <c r="K109" s="109"/>
      <c r="L109" s="109"/>
      <c r="M109" s="109"/>
      <c r="N109" s="109"/>
      <c r="O109" s="110"/>
      <c r="P109" s="108"/>
      <c r="Q109" s="109"/>
      <c r="R109" s="109"/>
      <c r="S109" s="109"/>
      <c r="T109" s="109"/>
      <c r="U109" s="109"/>
      <c r="V109" s="109"/>
      <c r="W109" s="109"/>
      <c r="X109" s="109"/>
      <c r="Y109" s="109"/>
      <c r="Z109" s="3">
        <f>-30/2</f>
        <v>-15</v>
      </c>
      <c r="AA109" s="23">
        <f>-30/2</f>
        <v>-15</v>
      </c>
      <c r="AB109" s="109"/>
      <c r="AC109" s="121"/>
      <c r="AD109" s="121"/>
      <c r="AE109" s="121"/>
      <c r="AF109" s="121"/>
      <c r="AG109" s="121"/>
      <c r="AH109" s="121"/>
      <c r="AI109" s="121"/>
      <c r="AJ109" s="121"/>
      <c r="AK109" s="121"/>
      <c r="AL109" s="110"/>
    </row>
    <row r="110" spans="1:38" s="14" customFormat="1" x14ac:dyDescent="0.25">
      <c r="A110" s="379"/>
      <c r="B110" s="372"/>
      <c r="C110" s="376"/>
      <c r="D110" s="129" t="s">
        <v>293</v>
      </c>
      <c r="E110" s="103"/>
      <c r="F110" s="103"/>
      <c r="G110" s="103"/>
      <c r="H110" s="103"/>
      <c r="I110" s="103"/>
      <c r="J110" s="103"/>
      <c r="K110" s="103"/>
      <c r="L110" s="103"/>
      <c r="M110" s="103"/>
      <c r="N110" s="103"/>
      <c r="O110" s="43"/>
      <c r="P110" s="102"/>
      <c r="Q110" s="103"/>
      <c r="R110" s="103"/>
      <c r="S110" s="103"/>
      <c r="T110" s="103"/>
      <c r="U110" s="103"/>
      <c r="V110" s="103"/>
      <c r="W110" s="103"/>
      <c r="X110" s="103"/>
      <c r="Y110" s="103"/>
      <c r="Z110" s="331" t="s">
        <v>834</v>
      </c>
      <c r="AA110" s="340" t="s">
        <v>834</v>
      </c>
      <c r="AB110" s="103"/>
      <c r="AC110" s="103"/>
      <c r="AD110" s="103"/>
      <c r="AE110" s="103"/>
      <c r="AF110" s="103"/>
      <c r="AG110" s="103"/>
      <c r="AH110" s="103"/>
      <c r="AI110" s="103"/>
      <c r="AJ110" s="103"/>
      <c r="AK110" s="103"/>
      <c r="AL110" s="43"/>
    </row>
    <row r="111" spans="1:38" s="14" customFormat="1" ht="25.5" customHeight="1" x14ac:dyDescent="0.25">
      <c r="A111" s="379"/>
      <c r="B111" s="372"/>
      <c r="C111" s="376" t="s">
        <v>237</v>
      </c>
      <c r="D111" s="129" t="s">
        <v>178</v>
      </c>
      <c r="E111" s="109"/>
      <c r="F111" s="109"/>
      <c r="G111" s="109"/>
      <c r="H111" s="109"/>
      <c r="I111" s="109"/>
      <c r="J111" s="109"/>
      <c r="K111" s="109"/>
      <c r="L111" s="109"/>
      <c r="M111" s="109"/>
      <c r="N111" s="109"/>
      <c r="O111" s="110"/>
      <c r="P111" s="108"/>
      <c r="Q111" s="109"/>
      <c r="R111" s="109"/>
      <c r="S111" s="109"/>
      <c r="T111" s="109"/>
      <c r="U111" s="109"/>
      <c r="V111" s="109"/>
      <c r="W111" s="109"/>
      <c r="X111" s="109"/>
      <c r="Y111" s="109"/>
      <c r="Z111" s="3"/>
      <c r="AA111" s="23"/>
      <c r="AB111" s="109"/>
      <c r="AC111" s="121"/>
      <c r="AD111" s="121"/>
      <c r="AE111" s="121"/>
      <c r="AF111" s="121"/>
      <c r="AG111" s="121"/>
      <c r="AH111" s="121"/>
      <c r="AI111" s="121"/>
      <c r="AJ111" s="121"/>
      <c r="AK111" s="121"/>
      <c r="AL111" s="110"/>
    </row>
    <row r="112" spans="1:38" s="14" customFormat="1" x14ac:dyDescent="0.25">
      <c r="A112" s="380"/>
      <c r="B112" s="373"/>
      <c r="C112" s="377"/>
      <c r="D112" s="129" t="s">
        <v>294</v>
      </c>
      <c r="E112" s="103"/>
      <c r="F112" s="103"/>
      <c r="G112" s="103"/>
      <c r="H112" s="103"/>
      <c r="I112" s="103"/>
      <c r="J112" s="103"/>
      <c r="K112" s="103"/>
      <c r="L112" s="103"/>
      <c r="M112" s="103"/>
      <c r="N112" s="103"/>
      <c r="O112" s="43"/>
      <c r="P112" s="102"/>
      <c r="Q112" s="103"/>
      <c r="R112" s="103"/>
      <c r="S112" s="103"/>
      <c r="T112" s="103"/>
      <c r="U112" s="103"/>
      <c r="V112" s="103"/>
      <c r="W112" s="103"/>
      <c r="X112" s="103"/>
      <c r="Y112" s="103"/>
      <c r="Z112" s="105"/>
      <c r="AA112" s="106"/>
      <c r="AB112" s="103"/>
      <c r="AC112" s="103"/>
      <c r="AD112" s="103"/>
      <c r="AE112" s="103"/>
      <c r="AF112" s="103"/>
      <c r="AG112" s="103"/>
      <c r="AH112" s="103"/>
      <c r="AI112" s="103"/>
      <c r="AJ112" s="103"/>
      <c r="AK112" s="103"/>
      <c r="AL112" s="43"/>
    </row>
    <row r="113" spans="1:38" s="7" customFormat="1" ht="25.5" customHeight="1" x14ac:dyDescent="0.25">
      <c r="A113" s="378" t="s">
        <v>148</v>
      </c>
      <c r="B113" s="371" t="s">
        <v>243</v>
      </c>
      <c r="C113" s="374" t="s">
        <v>244</v>
      </c>
      <c r="D113" s="128" t="s">
        <v>183</v>
      </c>
      <c r="E113" s="112"/>
      <c r="F113" s="112"/>
      <c r="G113" s="112"/>
      <c r="H113" s="112"/>
      <c r="I113" s="112"/>
      <c r="J113" s="112"/>
      <c r="K113" s="112"/>
      <c r="L113" s="112"/>
      <c r="M113" s="112"/>
      <c r="N113" s="112"/>
      <c r="O113" s="113"/>
      <c r="P113" s="111"/>
      <c r="Q113" s="112"/>
      <c r="R113" s="112"/>
      <c r="S113" s="112"/>
      <c r="T113" s="112"/>
      <c r="U113" s="112"/>
      <c r="V113" s="112"/>
      <c r="W113" s="112"/>
      <c r="X113" s="112"/>
      <c r="Y113" s="112"/>
      <c r="Z113" s="3">
        <f>-30/2</f>
        <v>-15</v>
      </c>
      <c r="AA113" s="23">
        <f>-30/2</f>
        <v>-15</v>
      </c>
      <c r="AB113" s="112"/>
      <c r="AC113" s="112"/>
      <c r="AD113" s="112"/>
      <c r="AE113" s="112"/>
      <c r="AF113" s="112"/>
      <c r="AG113" s="112"/>
      <c r="AH113" s="112"/>
      <c r="AI113" s="112"/>
      <c r="AJ113" s="112"/>
      <c r="AK113" s="112"/>
      <c r="AL113" s="113"/>
    </row>
    <row r="114" spans="1:38" s="14" customFormat="1" x14ac:dyDescent="0.25">
      <c r="A114" s="379"/>
      <c r="B114" s="372"/>
      <c r="C114" s="375"/>
      <c r="D114" s="129" t="s">
        <v>299</v>
      </c>
      <c r="E114" s="103"/>
      <c r="F114" s="103"/>
      <c r="G114" s="103"/>
      <c r="H114" s="103"/>
      <c r="I114" s="103"/>
      <c r="J114" s="103"/>
      <c r="K114" s="103"/>
      <c r="L114" s="103"/>
      <c r="M114" s="103"/>
      <c r="N114" s="103"/>
      <c r="O114" s="43"/>
      <c r="P114" s="102"/>
      <c r="Q114" s="103"/>
      <c r="R114" s="103"/>
      <c r="S114" s="103"/>
      <c r="T114" s="103"/>
      <c r="U114" s="103"/>
      <c r="V114" s="103"/>
      <c r="W114" s="103"/>
      <c r="X114" s="103"/>
      <c r="Y114" s="103"/>
      <c r="Z114" s="331" t="s">
        <v>834</v>
      </c>
      <c r="AA114" s="340" t="s">
        <v>834</v>
      </c>
      <c r="AB114" s="103"/>
      <c r="AC114" s="103"/>
      <c r="AD114" s="103"/>
      <c r="AE114" s="103"/>
      <c r="AF114" s="103"/>
      <c r="AG114" s="103"/>
      <c r="AH114" s="103"/>
      <c r="AI114" s="103"/>
      <c r="AJ114" s="103"/>
      <c r="AK114" s="103"/>
      <c r="AL114" s="43"/>
    </row>
    <row r="115" spans="1:38" s="14" customFormat="1" ht="38.25" customHeight="1" x14ac:dyDescent="0.25">
      <c r="A115" s="379"/>
      <c r="B115" s="372"/>
      <c r="C115" s="376" t="s">
        <v>245</v>
      </c>
      <c r="D115" s="129" t="s">
        <v>184</v>
      </c>
      <c r="E115" s="109"/>
      <c r="F115" s="109"/>
      <c r="G115" s="109"/>
      <c r="H115" s="109"/>
      <c r="I115" s="109"/>
      <c r="J115" s="109"/>
      <c r="K115" s="109"/>
      <c r="L115" s="109"/>
      <c r="M115" s="109"/>
      <c r="N115" s="109"/>
      <c r="O115" s="110"/>
      <c r="P115" s="108"/>
      <c r="Q115" s="109"/>
      <c r="R115" s="109"/>
      <c r="S115" s="109"/>
      <c r="T115" s="109"/>
      <c r="U115" s="109"/>
      <c r="V115" s="109"/>
      <c r="W115" s="109"/>
      <c r="X115" s="109"/>
      <c r="Y115" s="109"/>
      <c r="Z115" s="109"/>
      <c r="AA115" s="110"/>
      <c r="AB115" s="109"/>
      <c r="AC115" s="121"/>
      <c r="AD115" s="121"/>
      <c r="AE115" s="121"/>
      <c r="AF115" s="121"/>
      <c r="AG115" s="121"/>
      <c r="AH115" s="121"/>
      <c r="AI115" s="121"/>
      <c r="AJ115" s="121"/>
      <c r="AK115" s="121"/>
      <c r="AL115" s="110"/>
    </row>
    <row r="116" spans="1:38" s="14" customFormat="1" x14ac:dyDescent="0.25">
      <c r="A116" s="379"/>
      <c r="B116" s="372"/>
      <c r="C116" s="376"/>
      <c r="D116" s="129" t="s">
        <v>300</v>
      </c>
      <c r="E116" s="103"/>
      <c r="F116" s="103"/>
      <c r="G116" s="103"/>
      <c r="H116" s="103"/>
      <c r="I116" s="103"/>
      <c r="J116" s="103"/>
      <c r="K116" s="103"/>
      <c r="L116" s="103"/>
      <c r="M116" s="103"/>
      <c r="N116" s="103"/>
      <c r="O116" s="43"/>
      <c r="P116" s="102"/>
      <c r="Q116" s="103"/>
      <c r="R116" s="103"/>
      <c r="S116" s="103"/>
      <c r="T116" s="103"/>
      <c r="U116" s="103"/>
      <c r="V116" s="103"/>
      <c r="W116" s="103"/>
      <c r="X116" s="103"/>
      <c r="Y116" s="103"/>
      <c r="Z116" s="103"/>
      <c r="AA116" s="43"/>
      <c r="AB116" s="103"/>
      <c r="AC116" s="103"/>
      <c r="AD116" s="103"/>
      <c r="AE116" s="103"/>
      <c r="AF116" s="103"/>
      <c r="AG116" s="103"/>
      <c r="AH116" s="103"/>
      <c r="AI116" s="103"/>
      <c r="AJ116" s="103"/>
      <c r="AK116" s="103"/>
      <c r="AL116" s="43"/>
    </row>
    <row r="117" spans="1:38" s="14" customFormat="1" ht="38.25" customHeight="1" x14ac:dyDescent="0.25">
      <c r="A117" s="379"/>
      <c r="B117" s="372"/>
      <c r="C117" s="376" t="s">
        <v>246</v>
      </c>
      <c r="D117" s="129" t="s">
        <v>185</v>
      </c>
      <c r="E117" s="109"/>
      <c r="F117" s="109"/>
      <c r="G117" s="109"/>
      <c r="H117" s="109"/>
      <c r="I117" s="109"/>
      <c r="J117" s="109"/>
      <c r="K117" s="109"/>
      <c r="L117" s="109"/>
      <c r="M117" s="109"/>
      <c r="N117" s="109"/>
      <c r="O117" s="110"/>
      <c r="P117" s="108"/>
      <c r="Q117" s="109"/>
      <c r="R117" s="109"/>
      <c r="S117" s="109"/>
      <c r="T117" s="109"/>
      <c r="U117" s="109"/>
      <c r="V117" s="109"/>
      <c r="W117" s="109"/>
      <c r="X117" s="109"/>
      <c r="Y117" s="109"/>
      <c r="Z117" s="109"/>
      <c r="AA117" s="110"/>
      <c r="AB117" s="109"/>
      <c r="AC117" s="121"/>
      <c r="AD117" s="121"/>
      <c r="AE117" s="121"/>
      <c r="AF117" s="121"/>
      <c r="AG117" s="121"/>
      <c r="AH117" s="121"/>
      <c r="AI117" s="121"/>
      <c r="AJ117" s="121"/>
      <c r="AK117" s="121"/>
      <c r="AL117" s="110"/>
    </row>
    <row r="118" spans="1:38" s="14" customFormat="1" x14ac:dyDescent="0.25">
      <c r="A118" s="379"/>
      <c r="B118" s="372"/>
      <c r="C118" s="376"/>
      <c r="D118" s="129" t="s">
        <v>301</v>
      </c>
      <c r="E118" s="103"/>
      <c r="F118" s="103"/>
      <c r="G118" s="103"/>
      <c r="H118" s="103"/>
      <c r="I118" s="103"/>
      <c r="J118" s="103"/>
      <c r="K118" s="103"/>
      <c r="L118" s="103"/>
      <c r="M118" s="103"/>
      <c r="N118" s="103"/>
      <c r="O118" s="43"/>
      <c r="P118" s="102"/>
      <c r="Q118" s="103"/>
      <c r="R118" s="103"/>
      <c r="S118" s="103"/>
      <c r="T118" s="103"/>
      <c r="U118" s="103"/>
      <c r="V118" s="103"/>
      <c r="W118" s="103"/>
      <c r="X118" s="103"/>
      <c r="Y118" s="103"/>
      <c r="Z118" s="103"/>
      <c r="AA118" s="43"/>
      <c r="AB118" s="103"/>
      <c r="AC118" s="103"/>
      <c r="AD118" s="103"/>
      <c r="AE118" s="103"/>
      <c r="AF118" s="103"/>
      <c r="AG118" s="103"/>
      <c r="AH118" s="103"/>
      <c r="AI118" s="103"/>
      <c r="AJ118" s="103"/>
      <c r="AK118" s="103"/>
      <c r="AL118" s="43"/>
    </row>
    <row r="119" spans="1:38" s="14" customFormat="1" ht="38.25" customHeight="1" x14ac:dyDescent="0.25">
      <c r="A119" s="379"/>
      <c r="B119" s="372"/>
      <c r="C119" s="376" t="s">
        <v>247</v>
      </c>
      <c r="D119" s="129" t="s">
        <v>186</v>
      </c>
      <c r="E119" s="109"/>
      <c r="F119" s="109"/>
      <c r="G119" s="109"/>
      <c r="H119" s="109"/>
      <c r="I119" s="109"/>
      <c r="J119" s="109"/>
      <c r="K119" s="109"/>
      <c r="L119" s="109"/>
      <c r="M119" s="109"/>
      <c r="N119" s="109"/>
      <c r="O119" s="110"/>
      <c r="P119" s="108"/>
      <c r="Q119" s="109"/>
      <c r="R119" s="109"/>
      <c r="S119" s="109"/>
      <c r="T119" s="109"/>
      <c r="U119" s="109"/>
      <c r="V119" s="109"/>
      <c r="W119" s="109"/>
      <c r="X119" s="109"/>
      <c r="Y119" s="109"/>
      <c r="Z119" s="109"/>
      <c r="AA119" s="110"/>
      <c r="AB119" s="109"/>
      <c r="AC119" s="121"/>
      <c r="AD119" s="121"/>
      <c r="AE119" s="121"/>
      <c r="AF119" s="121"/>
      <c r="AG119" s="121"/>
      <c r="AH119" s="121"/>
      <c r="AI119" s="121"/>
      <c r="AJ119" s="121"/>
      <c r="AK119" s="121"/>
      <c r="AL119" s="110"/>
    </row>
    <row r="120" spans="1:38" s="14" customFormat="1" x14ac:dyDescent="0.25">
      <c r="A120" s="379"/>
      <c r="B120" s="372"/>
      <c r="C120" s="376"/>
      <c r="D120" s="129" t="s">
        <v>302</v>
      </c>
      <c r="E120" s="103"/>
      <c r="F120" s="103"/>
      <c r="G120" s="103"/>
      <c r="H120" s="103"/>
      <c r="I120" s="103"/>
      <c r="J120" s="103"/>
      <c r="K120" s="103"/>
      <c r="L120" s="103"/>
      <c r="M120" s="103"/>
      <c r="N120" s="103"/>
      <c r="O120" s="43"/>
      <c r="P120" s="102"/>
      <c r="Q120" s="103"/>
      <c r="R120" s="103"/>
      <c r="S120" s="103"/>
      <c r="T120" s="103"/>
      <c r="U120" s="103"/>
      <c r="V120" s="103"/>
      <c r="W120" s="103"/>
      <c r="X120" s="103"/>
      <c r="Y120" s="103"/>
      <c r="Z120" s="103"/>
      <c r="AA120" s="43"/>
      <c r="AB120" s="103"/>
      <c r="AC120" s="103"/>
      <c r="AD120" s="103"/>
      <c r="AE120" s="103"/>
      <c r="AF120" s="103"/>
      <c r="AG120" s="103"/>
      <c r="AH120" s="103"/>
      <c r="AI120" s="103"/>
      <c r="AJ120" s="103"/>
      <c r="AK120" s="103"/>
      <c r="AL120" s="43"/>
    </row>
    <row r="121" spans="1:38" s="14" customFormat="1" ht="25.5" customHeight="1" x14ac:dyDescent="0.25">
      <c r="A121" s="379"/>
      <c r="B121" s="372"/>
      <c r="C121" s="376" t="s">
        <v>248</v>
      </c>
      <c r="D121" s="129" t="s">
        <v>187</v>
      </c>
      <c r="E121" s="109"/>
      <c r="F121" s="109"/>
      <c r="G121" s="109"/>
      <c r="H121" s="109"/>
      <c r="I121" s="109"/>
      <c r="J121" s="109"/>
      <c r="K121" s="109"/>
      <c r="L121" s="109"/>
      <c r="M121" s="109"/>
      <c r="N121" s="109"/>
      <c r="O121" s="110"/>
      <c r="P121" s="108"/>
      <c r="Q121" s="109"/>
      <c r="R121" s="109"/>
      <c r="S121" s="109"/>
      <c r="T121" s="109"/>
      <c r="U121" s="109"/>
      <c r="V121" s="109"/>
      <c r="W121" s="109"/>
      <c r="X121" s="109"/>
      <c r="Y121" s="109"/>
      <c r="Z121" s="3">
        <f>-30/2</f>
        <v>-15</v>
      </c>
      <c r="AA121" s="23">
        <f>-30/2</f>
        <v>-15</v>
      </c>
      <c r="AB121" s="109"/>
      <c r="AC121" s="121"/>
      <c r="AD121" s="121"/>
      <c r="AE121" s="121"/>
      <c r="AF121" s="121"/>
      <c r="AG121" s="121"/>
      <c r="AH121" s="121"/>
      <c r="AI121" s="121"/>
      <c r="AJ121" s="121"/>
      <c r="AK121" s="121"/>
      <c r="AL121" s="110"/>
    </row>
    <row r="122" spans="1:38" s="14" customFormat="1" x14ac:dyDescent="0.25">
      <c r="A122" s="379"/>
      <c r="B122" s="372"/>
      <c r="C122" s="376"/>
      <c r="D122" s="129" t="s">
        <v>303</v>
      </c>
      <c r="E122" s="103"/>
      <c r="F122" s="103"/>
      <c r="G122" s="103"/>
      <c r="H122" s="103"/>
      <c r="I122" s="103"/>
      <c r="J122" s="103"/>
      <c r="K122" s="103"/>
      <c r="L122" s="103"/>
      <c r="M122" s="103"/>
      <c r="N122" s="103"/>
      <c r="O122" s="43"/>
      <c r="P122" s="102"/>
      <c r="Q122" s="103"/>
      <c r="R122" s="103"/>
      <c r="S122" s="103"/>
      <c r="T122" s="103"/>
      <c r="U122" s="103"/>
      <c r="V122" s="103"/>
      <c r="W122" s="103"/>
      <c r="X122" s="103"/>
      <c r="Y122" s="103"/>
      <c r="Z122" s="331" t="s">
        <v>834</v>
      </c>
      <c r="AA122" s="340" t="s">
        <v>834</v>
      </c>
      <c r="AB122" s="103"/>
      <c r="AC122" s="103"/>
      <c r="AD122" s="103"/>
      <c r="AE122" s="103"/>
      <c r="AF122" s="103"/>
      <c r="AG122" s="103"/>
      <c r="AH122" s="103"/>
      <c r="AI122" s="103"/>
      <c r="AJ122" s="103"/>
      <c r="AK122" s="103"/>
      <c r="AL122" s="43"/>
    </row>
    <row r="123" spans="1:38" s="14" customFormat="1" ht="38.25" customHeight="1" x14ac:dyDescent="0.25">
      <c r="A123" s="379"/>
      <c r="B123" s="372"/>
      <c r="C123" s="376" t="s">
        <v>249</v>
      </c>
      <c r="D123" s="129" t="s">
        <v>188</v>
      </c>
      <c r="E123" s="109"/>
      <c r="F123" s="109"/>
      <c r="G123" s="109"/>
      <c r="H123" s="109"/>
      <c r="I123" s="109"/>
      <c r="J123" s="109"/>
      <c r="K123" s="109"/>
      <c r="L123" s="109"/>
      <c r="M123" s="109"/>
      <c r="N123" s="109"/>
      <c r="O123" s="110"/>
      <c r="P123" s="108"/>
      <c r="Q123" s="109"/>
      <c r="R123" s="109"/>
      <c r="S123" s="109"/>
      <c r="T123" s="109"/>
      <c r="U123" s="109"/>
      <c r="V123" s="109"/>
      <c r="W123" s="109"/>
      <c r="X123" s="109"/>
      <c r="Y123" s="109"/>
      <c r="Z123" s="109"/>
      <c r="AA123" s="110"/>
      <c r="AB123" s="109"/>
      <c r="AC123" s="121"/>
      <c r="AD123" s="121"/>
      <c r="AE123" s="121"/>
      <c r="AF123" s="121"/>
      <c r="AG123" s="121"/>
      <c r="AH123" s="121"/>
      <c r="AI123" s="121"/>
      <c r="AJ123" s="121"/>
      <c r="AK123" s="121"/>
      <c r="AL123" s="110"/>
    </row>
    <row r="124" spans="1:38" s="14" customFormat="1" x14ac:dyDescent="0.25">
      <c r="A124" s="379"/>
      <c r="B124" s="372"/>
      <c r="C124" s="376"/>
      <c r="D124" s="129" t="s">
        <v>304</v>
      </c>
      <c r="E124" s="103"/>
      <c r="F124" s="103"/>
      <c r="G124" s="103"/>
      <c r="H124" s="103"/>
      <c r="I124" s="103"/>
      <c r="J124" s="103"/>
      <c r="K124" s="103"/>
      <c r="L124" s="103"/>
      <c r="M124" s="103"/>
      <c r="N124" s="103"/>
      <c r="O124" s="43"/>
      <c r="P124" s="102"/>
      <c r="Q124" s="103"/>
      <c r="R124" s="103"/>
      <c r="S124" s="103"/>
      <c r="T124" s="103"/>
      <c r="U124" s="103"/>
      <c r="V124" s="103"/>
      <c r="W124" s="103"/>
      <c r="X124" s="103"/>
      <c r="Y124" s="103"/>
      <c r="Z124" s="103"/>
      <c r="AA124" s="43"/>
      <c r="AB124" s="103"/>
      <c r="AC124" s="103"/>
      <c r="AD124" s="103"/>
      <c r="AE124" s="103"/>
      <c r="AF124" s="103"/>
      <c r="AG124" s="103"/>
      <c r="AH124" s="103"/>
      <c r="AI124" s="103"/>
      <c r="AJ124" s="103"/>
      <c r="AK124" s="103"/>
      <c r="AL124" s="43"/>
    </row>
    <row r="125" spans="1:38" s="14" customFormat="1" ht="38.25" customHeight="1" x14ac:dyDescent="0.25">
      <c r="A125" s="379"/>
      <c r="B125" s="372"/>
      <c r="C125" s="376" t="s">
        <v>250</v>
      </c>
      <c r="D125" s="129" t="s">
        <v>189</v>
      </c>
      <c r="E125" s="109"/>
      <c r="F125" s="109"/>
      <c r="G125" s="109"/>
      <c r="H125" s="109"/>
      <c r="I125" s="109"/>
      <c r="J125" s="109"/>
      <c r="K125" s="109"/>
      <c r="L125" s="109"/>
      <c r="M125" s="109"/>
      <c r="N125" s="109"/>
      <c r="O125" s="110"/>
      <c r="P125" s="108"/>
      <c r="Q125" s="109"/>
      <c r="R125" s="109"/>
      <c r="S125" s="109"/>
      <c r="T125" s="109"/>
      <c r="U125" s="109"/>
      <c r="V125" s="109"/>
      <c r="W125" s="109"/>
      <c r="X125" s="109"/>
      <c r="Y125" s="109"/>
      <c r="Z125" s="109"/>
      <c r="AA125" s="110"/>
      <c r="AB125" s="109"/>
      <c r="AC125" s="121"/>
      <c r="AD125" s="121"/>
      <c r="AE125" s="121"/>
      <c r="AF125" s="121"/>
      <c r="AG125" s="121"/>
      <c r="AH125" s="121"/>
      <c r="AI125" s="121"/>
      <c r="AJ125" s="121"/>
      <c r="AK125" s="121"/>
      <c r="AL125" s="110"/>
    </row>
    <row r="126" spans="1:38" s="14" customFormat="1" x14ac:dyDescent="0.25">
      <c r="A126" s="379"/>
      <c r="B126" s="372"/>
      <c r="C126" s="376"/>
      <c r="D126" s="129" t="s">
        <v>305</v>
      </c>
      <c r="E126" s="103"/>
      <c r="F126" s="103"/>
      <c r="G126" s="103"/>
      <c r="H126" s="103"/>
      <c r="I126" s="103"/>
      <c r="J126" s="103"/>
      <c r="K126" s="103"/>
      <c r="L126" s="103"/>
      <c r="M126" s="103"/>
      <c r="N126" s="103"/>
      <c r="O126" s="43"/>
      <c r="P126" s="102"/>
      <c r="Q126" s="103"/>
      <c r="R126" s="103"/>
      <c r="S126" s="103"/>
      <c r="T126" s="103"/>
      <c r="U126" s="103"/>
      <c r="V126" s="103"/>
      <c r="W126" s="103"/>
      <c r="X126" s="103"/>
      <c r="Y126" s="103"/>
      <c r="Z126" s="103"/>
      <c r="AA126" s="43"/>
      <c r="AB126" s="103"/>
      <c r="AC126" s="103"/>
      <c r="AD126" s="103"/>
      <c r="AE126" s="103"/>
      <c r="AF126" s="103"/>
      <c r="AG126" s="103"/>
      <c r="AH126" s="103"/>
      <c r="AI126" s="103"/>
      <c r="AJ126" s="103"/>
      <c r="AK126" s="103"/>
      <c r="AL126" s="43"/>
    </row>
    <row r="127" spans="1:38" s="14" customFormat="1" ht="38.25" customHeight="1" x14ac:dyDescent="0.25">
      <c r="A127" s="379"/>
      <c r="B127" s="372"/>
      <c r="C127" s="376" t="s">
        <v>251</v>
      </c>
      <c r="D127" s="129" t="s">
        <v>190</v>
      </c>
      <c r="E127" s="109"/>
      <c r="F127" s="109"/>
      <c r="G127" s="109"/>
      <c r="H127" s="109"/>
      <c r="I127" s="109"/>
      <c r="J127" s="109"/>
      <c r="K127" s="109"/>
      <c r="L127" s="109"/>
      <c r="M127" s="109"/>
      <c r="N127" s="109"/>
      <c r="O127" s="110"/>
      <c r="P127" s="108"/>
      <c r="Q127" s="109"/>
      <c r="R127" s="109"/>
      <c r="S127" s="109"/>
      <c r="T127" s="109"/>
      <c r="U127" s="109"/>
      <c r="V127" s="109"/>
      <c r="W127" s="109"/>
      <c r="X127" s="109"/>
      <c r="Y127" s="109"/>
      <c r="Z127" s="109"/>
      <c r="AA127" s="110"/>
      <c r="AB127" s="109"/>
      <c r="AC127" s="121"/>
      <c r="AD127" s="121"/>
      <c r="AE127" s="121"/>
      <c r="AF127" s="121"/>
      <c r="AG127" s="121"/>
      <c r="AH127" s="121"/>
      <c r="AI127" s="121"/>
      <c r="AJ127" s="121"/>
      <c r="AK127" s="121"/>
      <c r="AL127" s="110"/>
    </row>
    <row r="128" spans="1:38" s="14" customFormat="1" x14ac:dyDescent="0.25">
      <c r="A128" s="380"/>
      <c r="B128" s="373"/>
      <c r="C128" s="377"/>
      <c r="D128" s="129" t="s">
        <v>306</v>
      </c>
      <c r="E128" s="103"/>
      <c r="F128" s="103"/>
      <c r="G128" s="103"/>
      <c r="H128" s="103"/>
      <c r="I128" s="103"/>
      <c r="J128" s="103"/>
      <c r="K128" s="103"/>
      <c r="L128" s="103"/>
      <c r="M128" s="103"/>
      <c r="N128" s="103"/>
      <c r="O128" s="43"/>
      <c r="P128" s="104"/>
      <c r="Q128" s="105"/>
      <c r="R128" s="105"/>
      <c r="S128" s="105"/>
      <c r="T128" s="105"/>
      <c r="U128" s="105"/>
      <c r="V128" s="105"/>
      <c r="W128" s="105"/>
      <c r="X128" s="105"/>
      <c r="Y128" s="105"/>
      <c r="Z128" s="103"/>
      <c r="AA128" s="43"/>
      <c r="AB128" s="103"/>
      <c r="AC128" s="103"/>
      <c r="AD128" s="103"/>
      <c r="AE128" s="103"/>
      <c r="AF128" s="103"/>
      <c r="AG128" s="103"/>
      <c r="AH128" s="103"/>
      <c r="AI128" s="103"/>
      <c r="AJ128" s="103"/>
      <c r="AK128" s="103"/>
      <c r="AL128" s="43"/>
    </row>
    <row r="129" spans="1:38" s="7" customFormat="1" ht="38.25" hidden="1" x14ac:dyDescent="0.25">
      <c r="A129" s="130" t="s">
        <v>148</v>
      </c>
      <c r="B129" s="131" t="s">
        <v>252</v>
      </c>
      <c r="C129" s="142" t="s">
        <v>253</v>
      </c>
      <c r="D129" s="128" t="s">
        <v>191</v>
      </c>
      <c r="O129" s="24"/>
      <c r="AA129" s="24"/>
      <c r="AL129" s="24"/>
    </row>
    <row r="130" spans="1:38" s="14" customFormat="1" hidden="1" x14ac:dyDescent="0.25">
      <c r="A130" s="132"/>
      <c r="B130" s="133"/>
      <c r="C130" s="143"/>
      <c r="D130" s="129" t="s">
        <v>307</v>
      </c>
      <c r="E130" s="12"/>
      <c r="F130" s="12"/>
      <c r="G130" s="12"/>
      <c r="H130" s="12"/>
      <c r="I130" s="12"/>
      <c r="J130" s="12"/>
      <c r="K130" s="12"/>
      <c r="L130" s="12"/>
      <c r="M130" s="12"/>
      <c r="N130" s="12"/>
      <c r="O130" s="18"/>
      <c r="P130" s="12"/>
      <c r="Q130" s="12"/>
      <c r="R130" s="12"/>
      <c r="S130" s="12"/>
      <c r="T130" s="12"/>
      <c r="U130" s="12"/>
      <c r="V130" s="12"/>
      <c r="W130" s="12"/>
      <c r="X130" s="12"/>
      <c r="Y130" s="12"/>
      <c r="Z130" s="12"/>
      <c r="AA130" s="18"/>
      <c r="AB130" s="12"/>
      <c r="AC130" s="12"/>
      <c r="AD130" s="12"/>
      <c r="AE130" s="12"/>
      <c r="AF130" s="12"/>
      <c r="AG130" s="12"/>
      <c r="AH130" s="12"/>
      <c r="AI130" s="12"/>
      <c r="AJ130" s="12"/>
      <c r="AK130" s="12"/>
      <c r="AL130" s="18"/>
    </row>
    <row r="131" spans="1:38" s="14" customFormat="1" ht="38.25" hidden="1" x14ac:dyDescent="0.25">
      <c r="A131" s="132" t="s">
        <v>148</v>
      </c>
      <c r="B131" s="134" t="s">
        <v>252</v>
      </c>
      <c r="C131" s="144" t="s">
        <v>254</v>
      </c>
      <c r="D131" s="129" t="s">
        <v>192</v>
      </c>
      <c r="E131" s="3"/>
      <c r="F131" s="3"/>
      <c r="G131" s="3"/>
      <c r="H131" s="3"/>
      <c r="I131" s="3"/>
      <c r="J131" s="3"/>
      <c r="K131" s="3"/>
      <c r="L131" s="3"/>
      <c r="M131" s="3"/>
      <c r="N131" s="3"/>
      <c r="O131" s="23"/>
      <c r="P131" s="3"/>
      <c r="Z131" s="3"/>
      <c r="AA131" s="23"/>
      <c r="AB131" s="3"/>
      <c r="AL131" s="23"/>
    </row>
    <row r="132" spans="1:38" s="14" customFormat="1" hidden="1" x14ac:dyDescent="0.25">
      <c r="A132" s="132"/>
      <c r="B132" s="134"/>
      <c r="C132" s="144"/>
      <c r="D132" s="129" t="s">
        <v>308</v>
      </c>
      <c r="E132" s="12"/>
      <c r="F132" s="12"/>
      <c r="G132" s="12"/>
      <c r="H132" s="12"/>
      <c r="I132" s="12"/>
      <c r="J132" s="12"/>
      <c r="K132" s="12"/>
      <c r="L132" s="12"/>
      <c r="M132" s="12"/>
      <c r="N132" s="12"/>
      <c r="O132" s="18"/>
      <c r="P132" s="12"/>
      <c r="Q132" s="12"/>
      <c r="R132" s="12"/>
      <c r="S132" s="12"/>
      <c r="T132" s="12"/>
      <c r="U132" s="12"/>
      <c r="V132" s="12"/>
      <c r="W132" s="12"/>
      <c r="X132" s="12"/>
      <c r="Y132" s="12"/>
      <c r="Z132" s="12"/>
      <c r="AA132" s="18"/>
      <c r="AB132" s="12"/>
      <c r="AC132" s="12"/>
      <c r="AD132" s="12"/>
      <c r="AE132" s="12"/>
      <c r="AF132" s="12"/>
      <c r="AG132" s="12"/>
      <c r="AH132" s="12"/>
      <c r="AI132" s="12"/>
      <c r="AJ132" s="12"/>
      <c r="AK132" s="12"/>
      <c r="AL132" s="18"/>
    </row>
    <row r="133" spans="1:38" s="14" customFormat="1" ht="38.25" hidden="1" x14ac:dyDescent="0.25">
      <c r="A133" s="132" t="s">
        <v>148</v>
      </c>
      <c r="B133" s="134" t="s">
        <v>252</v>
      </c>
      <c r="C133" s="144" t="s">
        <v>255</v>
      </c>
      <c r="D133" s="129" t="s">
        <v>193</v>
      </c>
      <c r="E133" s="3"/>
      <c r="F133" s="3"/>
      <c r="G133" s="3"/>
      <c r="H133" s="3"/>
      <c r="I133" s="3"/>
      <c r="J133" s="3"/>
      <c r="K133" s="3"/>
      <c r="L133" s="3"/>
      <c r="M133" s="3"/>
      <c r="N133" s="3"/>
      <c r="O133" s="23"/>
      <c r="P133" s="3"/>
      <c r="Z133" s="3"/>
      <c r="AA133" s="23"/>
      <c r="AB133" s="3"/>
      <c r="AL133" s="23"/>
    </row>
    <row r="134" spans="1:38" s="14" customFormat="1" hidden="1" x14ac:dyDescent="0.25">
      <c r="A134" s="132"/>
      <c r="B134" s="134"/>
      <c r="C134" s="144"/>
      <c r="D134" s="129" t="s">
        <v>309</v>
      </c>
      <c r="E134" s="12"/>
      <c r="F134" s="12"/>
      <c r="G134" s="12"/>
      <c r="H134" s="12"/>
      <c r="I134" s="12"/>
      <c r="J134" s="12"/>
      <c r="K134" s="12"/>
      <c r="L134" s="12"/>
      <c r="M134" s="12"/>
      <c r="N134" s="12"/>
      <c r="O134" s="18"/>
      <c r="P134" s="12"/>
      <c r="Q134" s="12"/>
      <c r="R134" s="12"/>
      <c r="S134" s="12"/>
      <c r="T134" s="12"/>
      <c r="U134" s="12"/>
      <c r="V134" s="12"/>
      <c r="W134" s="12"/>
      <c r="X134" s="12"/>
      <c r="Y134" s="12"/>
      <c r="Z134" s="12"/>
      <c r="AA134" s="18"/>
      <c r="AB134" s="12"/>
      <c r="AC134" s="12"/>
      <c r="AD134" s="12"/>
      <c r="AE134" s="12"/>
      <c r="AF134" s="12"/>
      <c r="AG134" s="12"/>
      <c r="AH134" s="12"/>
      <c r="AI134" s="12"/>
      <c r="AJ134" s="12"/>
      <c r="AK134" s="12"/>
      <c r="AL134" s="18"/>
    </row>
    <row r="135" spans="1:38" s="7" customFormat="1" ht="25.5" hidden="1" x14ac:dyDescent="0.25">
      <c r="A135" s="130" t="s">
        <v>148</v>
      </c>
      <c r="B135" s="131" t="s">
        <v>256</v>
      </c>
      <c r="C135" s="142" t="s">
        <v>257</v>
      </c>
      <c r="D135" s="128" t="s">
        <v>194</v>
      </c>
      <c r="O135" s="24"/>
      <c r="AA135" s="24"/>
      <c r="AL135" s="24"/>
    </row>
    <row r="136" spans="1:38" s="14" customFormat="1" hidden="1" x14ac:dyDescent="0.25">
      <c r="A136" s="132"/>
      <c r="B136" s="133"/>
      <c r="C136" s="143"/>
      <c r="D136" s="129" t="s">
        <v>310</v>
      </c>
      <c r="E136" s="12"/>
      <c r="F136" s="12"/>
      <c r="G136" s="12"/>
      <c r="H136" s="12"/>
      <c r="I136" s="12"/>
      <c r="J136" s="12"/>
      <c r="K136" s="12"/>
      <c r="L136" s="12"/>
      <c r="M136" s="12"/>
      <c r="N136" s="12"/>
      <c r="O136" s="18"/>
      <c r="P136" s="12"/>
      <c r="Q136" s="12"/>
      <c r="R136" s="12"/>
      <c r="S136" s="12"/>
      <c r="T136" s="12"/>
      <c r="U136" s="12"/>
      <c r="V136" s="12"/>
      <c r="W136" s="12"/>
      <c r="X136" s="12"/>
      <c r="Y136" s="12"/>
      <c r="Z136" s="12"/>
      <c r="AA136" s="18"/>
      <c r="AB136" s="12"/>
      <c r="AC136" s="12"/>
      <c r="AD136" s="12"/>
      <c r="AE136" s="12"/>
      <c r="AF136" s="12"/>
      <c r="AG136" s="12"/>
      <c r="AH136" s="12"/>
      <c r="AI136" s="12"/>
      <c r="AJ136" s="12"/>
      <c r="AK136" s="12"/>
      <c r="AL136" s="18"/>
    </row>
    <row r="137" spans="1:38" s="14" customFormat="1" ht="25.5" hidden="1" x14ac:dyDescent="0.25">
      <c r="A137" s="132" t="s">
        <v>148</v>
      </c>
      <c r="B137" s="134" t="s">
        <v>256</v>
      </c>
      <c r="C137" s="144" t="s">
        <v>258</v>
      </c>
      <c r="D137" s="129" t="s">
        <v>195</v>
      </c>
      <c r="E137" s="3"/>
      <c r="F137" s="3"/>
      <c r="G137" s="3"/>
      <c r="H137" s="3"/>
      <c r="I137" s="3"/>
      <c r="J137" s="3"/>
      <c r="K137" s="3"/>
      <c r="L137" s="3"/>
      <c r="M137" s="3"/>
      <c r="N137" s="3"/>
      <c r="O137" s="23"/>
      <c r="P137" s="3"/>
      <c r="Z137" s="3"/>
      <c r="AA137" s="23"/>
      <c r="AB137" s="3"/>
      <c r="AL137" s="23"/>
    </row>
    <row r="138" spans="1:38" s="14" customFormat="1" hidden="1" x14ac:dyDescent="0.25">
      <c r="A138" s="132"/>
      <c r="B138" s="134"/>
      <c r="C138" s="144"/>
      <c r="D138" s="129" t="s">
        <v>311</v>
      </c>
      <c r="E138" s="12"/>
      <c r="F138" s="12"/>
      <c r="G138" s="12"/>
      <c r="H138" s="12"/>
      <c r="I138" s="12"/>
      <c r="J138" s="12"/>
      <c r="K138" s="12"/>
      <c r="L138" s="12"/>
      <c r="M138" s="12"/>
      <c r="N138" s="12"/>
      <c r="O138" s="18"/>
      <c r="P138" s="12"/>
      <c r="Q138" s="12"/>
      <c r="R138" s="12"/>
      <c r="S138" s="12"/>
      <c r="T138" s="12"/>
      <c r="U138" s="12"/>
      <c r="V138" s="12"/>
      <c r="W138" s="12"/>
      <c r="X138" s="12"/>
      <c r="Y138" s="12"/>
      <c r="Z138" s="12"/>
      <c r="AA138" s="18"/>
      <c r="AB138" s="12"/>
      <c r="AC138" s="12"/>
      <c r="AD138" s="12"/>
      <c r="AE138" s="12"/>
      <c r="AF138" s="12"/>
      <c r="AG138" s="12"/>
      <c r="AH138" s="12"/>
      <c r="AI138" s="12"/>
      <c r="AJ138" s="12"/>
      <c r="AK138" s="12"/>
      <c r="AL138" s="18"/>
    </row>
    <row r="139" spans="1:38" s="14" customFormat="1" ht="25.5" hidden="1" x14ac:dyDescent="0.25">
      <c r="A139" s="132" t="s">
        <v>148</v>
      </c>
      <c r="B139" s="134" t="s">
        <v>256</v>
      </c>
      <c r="C139" s="144" t="s">
        <v>259</v>
      </c>
      <c r="D139" s="129" t="s">
        <v>196</v>
      </c>
      <c r="E139" s="3"/>
      <c r="F139" s="3"/>
      <c r="G139" s="3"/>
      <c r="H139" s="3"/>
      <c r="I139" s="3"/>
      <c r="J139" s="3"/>
      <c r="K139" s="3"/>
      <c r="L139" s="3"/>
      <c r="M139" s="3"/>
      <c r="N139" s="3"/>
      <c r="O139" s="23"/>
      <c r="P139" s="3"/>
      <c r="Z139" s="3"/>
      <c r="AA139" s="23"/>
      <c r="AB139" s="3"/>
      <c r="AL139" s="23"/>
    </row>
    <row r="140" spans="1:38" s="14" customFormat="1" hidden="1" x14ac:dyDescent="0.25">
      <c r="A140" s="132"/>
      <c r="B140" s="134"/>
      <c r="C140" s="144"/>
      <c r="D140" s="129" t="s">
        <v>312</v>
      </c>
      <c r="E140" s="12"/>
      <c r="F140" s="12"/>
      <c r="G140" s="12"/>
      <c r="H140" s="12"/>
      <c r="I140" s="12"/>
      <c r="J140" s="12"/>
      <c r="K140" s="12"/>
      <c r="L140" s="12"/>
      <c r="M140" s="12"/>
      <c r="N140" s="12"/>
      <c r="O140" s="18"/>
      <c r="P140" s="12"/>
      <c r="Q140" s="12"/>
      <c r="R140" s="12"/>
      <c r="S140" s="12"/>
      <c r="T140" s="12"/>
      <c r="U140" s="12"/>
      <c r="V140" s="12"/>
      <c r="W140" s="12"/>
      <c r="X140" s="12"/>
      <c r="Y140" s="12"/>
      <c r="Z140" s="12"/>
      <c r="AA140" s="18"/>
      <c r="AB140" s="12"/>
      <c r="AC140" s="12"/>
      <c r="AD140" s="12"/>
      <c r="AE140" s="12"/>
      <c r="AF140" s="12"/>
      <c r="AG140" s="12"/>
      <c r="AH140" s="12"/>
      <c r="AI140" s="12"/>
      <c r="AJ140" s="12"/>
      <c r="AK140" s="12"/>
      <c r="AL140" s="18"/>
    </row>
    <row r="141" spans="1:38" s="7" customFormat="1" ht="25.5" hidden="1" x14ac:dyDescent="0.25">
      <c r="A141" s="130" t="s">
        <v>148</v>
      </c>
      <c r="B141" s="131" t="s">
        <v>260</v>
      </c>
      <c r="C141" s="142" t="s">
        <v>261</v>
      </c>
      <c r="D141" s="128" t="s">
        <v>197</v>
      </c>
      <c r="O141" s="24"/>
      <c r="AA141" s="24"/>
      <c r="AL141" s="24"/>
    </row>
    <row r="142" spans="1:38" s="14" customFormat="1" hidden="1" x14ac:dyDescent="0.25">
      <c r="A142" s="132"/>
      <c r="B142" s="133"/>
      <c r="C142" s="143"/>
      <c r="D142" s="129" t="s">
        <v>313</v>
      </c>
      <c r="E142" s="12"/>
      <c r="F142" s="12"/>
      <c r="G142" s="12"/>
      <c r="H142" s="12"/>
      <c r="I142" s="12"/>
      <c r="J142" s="12"/>
      <c r="K142" s="12"/>
      <c r="L142" s="12"/>
      <c r="M142" s="12"/>
      <c r="N142" s="12"/>
      <c r="O142" s="18"/>
      <c r="P142" s="12"/>
      <c r="Q142" s="12"/>
      <c r="R142" s="12"/>
      <c r="S142" s="12"/>
      <c r="T142" s="12"/>
      <c r="U142" s="12"/>
      <c r="V142" s="12"/>
      <c r="W142" s="12"/>
      <c r="X142" s="12"/>
      <c r="Y142" s="12"/>
      <c r="Z142" s="12"/>
      <c r="AA142" s="18"/>
      <c r="AB142" s="12"/>
      <c r="AC142" s="12"/>
      <c r="AD142" s="12"/>
      <c r="AE142" s="12"/>
      <c r="AF142" s="12"/>
      <c r="AG142" s="12"/>
      <c r="AH142" s="12"/>
      <c r="AI142" s="12"/>
      <c r="AJ142" s="12"/>
      <c r="AK142" s="12"/>
      <c r="AL142" s="18"/>
    </row>
    <row r="143" spans="1:38" ht="25.5" hidden="1" x14ac:dyDescent="0.25">
      <c r="A143" s="132" t="s">
        <v>148</v>
      </c>
      <c r="B143" s="134" t="s">
        <v>260</v>
      </c>
      <c r="C143" s="144" t="s">
        <v>262</v>
      </c>
      <c r="D143" s="129" t="s">
        <v>198</v>
      </c>
      <c r="E143" s="2"/>
      <c r="F143" s="2"/>
      <c r="G143" s="2"/>
      <c r="H143" s="2"/>
      <c r="I143" s="2"/>
      <c r="J143" s="2"/>
      <c r="K143" s="2"/>
      <c r="L143" s="2"/>
      <c r="M143" s="2"/>
      <c r="N143" s="2"/>
    </row>
    <row r="144" spans="1:38" hidden="1" x14ac:dyDescent="0.25">
      <c r="D144" s="129" t="s">
        <v>314</v>
      </c>
      <c r="E144" s="8"/>
      <c r="F144" s="8"/>
      <c r="G144" s="8"/>
      <c r="H144" s="8"/>
      <c r="I144" s="8"/>
      <c r="J144" s="8"/>
      <c r="K144" s="8"/>
      <c r="L144" s="8"/>
      <c r="M144" s="8"/>
      <c r="N144" s="8"/>
      <c r="O144" s="51"/>
      <c r="P144" s="12"/>
      <c r="Q144" s="12"/>
      <c r="R144" s="12"/>
      <c r="S144" s="12"/>
      <c r="T144" s="12"/>
      <c r="U144" s="12"/>
      <c r="V144" s="12"/>
      <c r="W144" s="12"/>
      <c r="X144" s="12"/>
      <c r="Y144" s="12"/>
      <c r="Z144" s="12"/>
      <c r="AA144" s="18"/>
      <c r="AB144" s="12"/>
      <c r="AC144" s="12"/>
      <c r="AD144" s="12"/>
      <c r="AE144" s="12"/>
      <c r="AF144" s="12"/>
      <c r="AG144" s="12"/>
      <c r="AH144" s="12"/>
      <c r="AI144" s="12"/>
      <c r="AJ144" s="12"/>
      <c r="AK144" s="12"/>
      <c r="AL144" s="18"/>
    </row>
    <row r="145" spans="1:38" s="5" customFormat="1" x14ac:dyDescent="0.25">
      <c r="A145" s="137"/>
      <c r="B145" s="138"/>
      <c r="C145" s="146"/>
      <c r="D145" s="139"/>
      <c r="O145" s="17"/>
      <c r="AA145" s="17"/>
      <c r="AL145" s="17"/>
    </row>
  </sheetData>
  <mergeCells count="94">
    <mergeCell ref="C123:C124"/>
    <mergeCell ref="C125:C126"/>
    <mergeCell ref="C127:C128"/>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33:C34"/>
    <mergeCell ref="C35:C36"/>
    <mergeCell ref="C37:C38"/>
    <mergeCell ref="C39:C40"/>
    <mergeCell ref="C41:C42"/>
    <mergeCell ref="C23:C24"/>
    <mergeCell ref="C25:C26"/>
    <mergeCell ref="C27:C28"/>
    <mergeCell ref="C29:C30"/>
    <mergeCell ref="C31:C32"/>
    <mergeCell ref="C13:C14"/>
    <mergeCell ref="C15:C16"/>
    <mergeCell ref="C17:C18"/>
    <mergeCell ref="C19:C20"/>
    <mergeCell ref="C21:C22"/>
    <mergeCell ref="B57:B74"/>
    <mergeCell ref="B75:B84"/>
    <mergeCell ref="B85:B90"/>
    <mergeCell ref="B91:B112"/>
    <mergeCell ref="B113:B128"/>
    <mergeCell ref="B27:B34"/>
    <mergeCell ref="B35:B40"/>
    <mergeCell ref="B41:B48"/>
    <mergeCell ref="B49:B52"/>
    <mergeCell ref="B53:B56"/>
    <mergeCell ref="A57:A74"/>
    <mergeCell ref="A75:A84"/>
    <mergeCell ref="A85:A90"/>
    <mergeCell ref="A91:A112"/>
    <mergeCell ref="A113:A128"/>
    <mergeCell ref="A27:A34"/>
    <mergeCell ref="A35:A40"/>
    <mergeCell ref="A41:A48"/>
    <mergeCell ref="A49:A52"/>
    <mergeCell ref="A53:A56"/>
    <mergeCell ref="A13:A18"/>
    <mergeCell ref="B13:B18"/>
    <mergeCell ref="A19:A22"/>
    <mergeCell ref="B19:B22"/>
    <mergeCell ref="A23:A26"/>
    <mergeCell ref="B23:B26"/>
    <mergeCell ref="A7:A12"/>
    <mergeCell ref="B7:B12"/>
    <mergeCell ref="C7:C8"/>
    <mergeCell ref="C9:C10"/>
    <mergeCell ref="C11:C12"/>
    <mergeCell ref="A3:B5"/>
    <mergeCell ref="A1:D2"/>
    <mergeCell ref="E1:O1"/>
    <mergeCell ref="AB1:AL1"/>
    <mergeCell ref="P1:AA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07"/>
  <sheetViews>
    <sheetView zoomScale="90" zoomScaleNormal="90" workbookViewId="0">
      <pane xSplit="4" ySplit="2" topLeftCell="E3" activePane="bottomRight" state="frozen"/>
      <selection pane="topRight" activeCell="E1" sqref="E1"/>
      <selection pane="bottomLeft" activeCell="A3" sqref="A3"/>
      <selection pane="bottomRight" activeCell="E7" sqref="E7"/>
    </sheetView>
  </sheetViews>
  <sheetFormatPr baseColWidth="10" defaultColWidth="11.42578125" defaultRowHeight="15" x14ac:dyDescent="0.25"/>
  <cols>
    <col min="1" max="1" width="8" style="135" customWidth="1"/>
    <col min="2" max="2" width="23" style="135" customWidth="1"/>
    <col min="3" max="3" width="47.5703125" style="135" customWidth="1"/>
    <col min="4" max="4" width="8.5703125" style="135" bestFit="1" customWidth="1"/>
    <col min="5" max="8" width="11.42578125" style="2"/>
    <col min="9" max="9" width="11.42578125" style="19"/>
    <col min="10" max="11" width="11.42578125" style="2"/>
    <col min="12" max="12" width="11.42578125" style="19"/>
    <col min="13" max="13" width="12.42578125" style="36" customWidth="1"/>
    <col min="14" max="16" width="11.42578125" style="2"/>
    <col min="17" max="17" width="11.42578125" style="19"/>
    <col min="18" max="18" width="11.42578125" style="2" customWidth="1"/>
    <col min="19" max="20" width="11.42578125" style="1" customWidth="1"/>
    <col min="21" max="21" width="11.42578125" style="19" customWidth="1"/>
    <col min="22" max="24" width="11.42578125" style="1" customWidth="1"/>
    <col min="25" max="25" width="11.42578125" style="19" customWidth="1"/>
    <col min="26" max="28" width="11.42578125" style="1"/>
    <col min="29" max="29" width="11.42578125" style="43"/>
    <col min="30" max="30" width="17.85546875" style="36" customWidth="1"/>
    <col min="31" max="32" width="11.42578125" style="1"/>
    <col min="33" max="33" width="11.42578125" style="2"/>
    <col min="34" max="34" width="11.42578125" style="19"/>
    <col min="35" max="37" width="11.42578125" style="1"/>
    <col min="38" max="38" width="11.42578125" style="19"/>
    <col min="39" max="41" width="11.42578125" style="1"/>
    <col min="42" max="42" width="11.42578125" style="19"/>
    <col min="43" max="45" width="11.42578125" style="1"/>
    <col min="46" max="46" width="11.42578125" style="19"/>
    <col min="47" max="47" width="21.28515625" style="36" customWidth="1"/>
    <col min="48" max="50" width="11.42578125" style="1"/>
    <col min="51" max="57" width="11.42578125" style="2"/>
    <col min="58" max="58" width="11.42578125" style="19"/>
    <col min="59" max="70" width="11.42578125" style="2"/>
    <col min="71" max="71" width="14.140625" style="2" customWidth="1"/>
    <col min="72" max="72" width="14.140625" style="19" customWidth="1"/>
    <col min="73" max="77" width="11.42578125" style="2"/>
    <col min="78" max="78" width="13" style="19" customWidth="1"/>
    <col min="79" max="82" width="11.42578125" style="2"/>
    <col min="83" max="83" width="14.28515625" style="2" customWidth="1"/>
    <col min="84" max="84" width="14.28515625" style="19" customWidth="1"/>
    <col min="85" max="87" width="11.42578125" style="1"/>
    <col min="88" max="88" width="11.42578125" style="19"/>
    <col min="89" max="16384" width="11.42578125" style="1"/>
  </cols>
  <sheetData>
    <row r="1" spans="1:89" s="70" customFormat="1" ht="32.25" x14ac:dyDescent="0.25">
      <c r="A1" s="379"/>
      <c r="B1" s="379"/>
      <c r="C1" s="379"/>
      <c r="D1" s="379"/>
      <c r="E1" s="362" t="s">
        <v>849</v>
      </c>
      <c r="F1" s="363"/>
      <c r="G1" s="363"/>
      <c r="H1" s="363"/>
      <c r="I1" s="364"/>
      <c r="J1" s="362" t="s">
        <v>847</v>
      </c>
      <c r="K1" s="363"/>
      <c r="L1" s="363"/>
      <c r="M1" s="68" t="s">
        <v>328</v>
      </c>
      <c r="N1" s="362" t="s">
        <v>848</v>
      </c>
      <c r="O1" s="363"/>
      <c r="P1" s="363"/>
      <c r="Q1" s="364"/>
      <c r="R1" s="384" t="s">
        <v>850</v>
      </c>
      <c r="S1" s="384"/>
      <c r="T1" s="384"/>
      <c r="U1" s="385"/>
      <c r="V1" s="384" t="s">
        <v>851</v>
      </c>
      <c r="W1" s="384"/>
      <c r="X1" s="384"/>
      <c r="Y1" s="385"/>
      <c r="Z1" s="384" t="s">
        <v>852</v>
      </c>
      <c r="AA1" s="384"/>
      <c r="AB1" s="384"/>
      <c r="AC1" s="385"/>
      <c r="AD1" s="69" t="s">
        <v>853</v>
      </c>
      <c r="AE1" s="383" t="s">
        <v>330</v>
      </c>
      <c r="AF1" s="384"/>
      <c r="AG1" s="384"/>
      <c r="AH1" s="385"/>
      <c r="AI1" s="384" t="s">
        <v>866</v>
      </c>
      <c r="AJ1" s="384"/>
      <c r="AK1" s="384"/>
      <c r="AL1" s="385"/>
      <c r="AM1" s="384" t="s">
        <v>867</v>
      </c>
      <c r="AN1" s="384"/>
      <c r="AO1" s="384"/>
      <c r="AP1" s="385"/>
      <c r="AQ1" s="384" t="s">
        <v>868</v>
      </c>
      <c r="AR1" s="384"/>
      <c r="AS1" s="384"/>
      <c r="AT1" s="385"/>
      <c r="AU1" s="69" t="s">
        <v>869</v>
      </c>
      <c r="AV1" s="383" t="s">
        <v>870</v>
      </c>
      <c r="AW1" s="384"/>
      <c r="AX1" s="384"/>
      <c r="AY1" s="384"/>
      <c r="AZ1" s="384"/>
      <c r="BA1" s="384"/>
      <c r="BB1" s="384"/>
      <c r="BC1" s="384"/>
      <c r="BD1" s="384"/>
      <c r="BE1" s="384"/>
      <c r="BF1" s="385"/>
      <c r="BG1" s="383" t="s">
        <v>871</v>
      </c>
      <c r="BH1" s="384"/>
      <c r="BI1" s="384"/>
      <c r="BJ1" s="384"/>
      <c r="BK1" s="384"/>
      <c r="BL1" s="384"/>
      <c r="BM1" s="384"/>
      <c r="BN1" s="384"/>
      <c r="BO1" s="384"/>
      <c r="BP1" s="384"/>
      <c r="BQ1" s="384"/>
      <c r="BR1" s="384"/>
      <c r="BS1" s="384"/>
      <c r="BT1" s="385"/>
      <c r="BU1" s="383" t="s">
        <v>874</v>
      </c>
      <c r="BV1" s="384"/>
      <c r="BW1" s="384"/>
      <c r="BX1" s="384"/>
      <c r="BY1" s="384"/>
      <c r="BZ1" s="385"/>
      <c r="CA1" s="383" t="s">
        <v>875</v>
      </c>
      <c r="CB1" s="384"/>
      <c r="CC1" s="384"/>
      <c r="CD1" s="384"/>
      <c r="CE1" s="384"/>
      <c r="CF1" s="385"/>
      <c r="CG1" s="384" t="s">
        <v>876</v>
      </c>
      <c r="CH1" s="384"/>
      <c r="CI1" s="384"/>
      <c r="CJ1" s="385"/>
    </row>
    <row r="2" spans="1:89" s="96" customFormat="1" ht="42.75" x14ac:dyDescent="0.25">
      <c r="A2" s="379"/>
      <c r="B2" s="379"/>
      <c r="C2" s="379"/>
      <c r="D2" s="379"/>
      <c r="E2" s="15" t="s">
        <v>323</v>
      </c>
      <c r="F2" s="15" t="s">
        <v>324</v>
      </c>
      <c r="G2" s="15" t="s">
        <v>325</v>
      </c>
      <c r="H2" s="15" t="s">
        <v>326</v>
      </c>
      <c r="I2" s="16" t="s">
        <v>327</v>
      </c>
      <c r="J2" s="15" t="s">
        <v>856</v>
      </c>
      <c r="K2" s="15" t="s">
        <v>860</v>
      </c>
      <c r="L2" s="16" t="s">
        <v>857</v>
      </c>
      <c r="M2" s="351" t="s">
        <v>846</v>
      </c>
      <c r="N2" s="15" t="s">
        <v>862</v>
      </c>
      <c r="O2" s="15" t="s">
        <v>865</v>
      </c>
      <c r="P2" s="15" t="s">
        <v>859</v>
      </c>
      <c r="Q2" s="16" t="s">
        <v>861</v>
      </c>
      <c r="R2" s="15" t="s">
        <v>863</v>
      </c>
      <c r="S2" s="15" t="s">
        <v>865</v>
      </c>
      <c r="T2" s="15" t="s">
        <v>859</v>
      </c>
      <c r="U2" s="16" t="s">
        <v>861</v>
      </c>
      <c r="V2" s="15" t="s">
        <v>863</v>
      </c>
      <c r="W2" s="15" t="s">
        <v>865</v>
      </c>
      <c r="X2" s="15" t="s">
        <v>859</v>
      </c>
      <c r="Y2" s="16" t="s">
        <v>861</v>
      </c>
      <c r="Z2" s="15" t="s">
        <v>863</v>
      </c>
      <c r="AA2" s="15" t="s">
        <v>865</v>
      </c>
      <c r="AB2" s="15" t="s">
        <v>859</v>
      </c>
      <c r="AC2" s="42" t="s">
        <v>861</v>
      </c>
      <c r="AD2" s="351" t="s">
        <v>863</v>
      </c>
      <c r="AE2" s="15" t="s">
        <v>864</v>
      </c>
      <c r="AF2" s="15" t="s">
        <v>858</v>
      </c>
      <c r="AG2" s="15" t="s">
        <v>854</v>
      </c>
      <c r="AH2" s="277" t="s">
        <v>855</v>
      </c>
      <c r="AI2" s="15" t="s">
        <v>863</v>
      </c>
      <c r="AJ2" s="15" t="s">
        <v>865</v>
      </c>
      <c r="AK2" s="15" t="s">
        <v>859</v>
      </c>
      <c r="AL2" s="16" t="s">
        <v>861</v>
      </c>
      <c r="AM2" s="15" t="s">
        <v>863</v>
      </c>
      <c r="AN2" s="15" t="s">
        <v>865</v>
      </c>
      <c r="AO2" s="15" t="s">
        <v>859</v>
      </c>
      <c r="AP2" s="16" t="s">
        <v>861</v>
      </c>
      <c r="AQ2" s="15" t="s">
        <v>863</v>
      </c>
      <c r="AR2" s="15" t="s">
        <v>865</v>
      </c>
      <c r="AS2" s="15" t="s">
        <v>859</v>
      </c>
      <c r="AT2" s="16" t="s">
        <v>861</v>
      </c>
      <c r="AU2" s="278"/>
      <c r="AV2" s="15" t="s">
        <v>335</v>
      </c>
      <c r="AW2" s="15" t="s">
        <v>336</v>
      </c>
      <c r="AX2" s="15" t="s">
        <v>337</v>
      </c>
      <c r="AY2" s="15" t="s">
        <v>338</v>
      </c>
      <c r="AZ2" s="15" t="s">
        <v>339</v>
      </c>
      <c r="BA2" s="15" t="s">
        <v>331</v>
      </c>
      <c r="BB2" s="15" t="s">
        <v>340</v>
      </c>
      <c r="BC2" s="15" t="s">
        <v>1007</v>
      </c>
      <c r="BD2" s="15" t="s">
        <v>1008</v>
      </c>
      <c r="BE2" s="15" t="s">
        <v>341</v>
      </c>
      <c r="BF2" s="16" t="s">
        <v>342</v>
      </c>
      <c r="BG2" s="15" t="s">
        <v>335</v>
      </c>
      <c r="BH2" s="15" t="s">
        <v>336</v>
      </c>
      <c r="BI2" s="15" t="s">
        <v>337</v>
      </c>
      <c r="BJ2" s="15" t="s">
        <v>338</v>
      </c>
      <c r="BK2" s="15" t="s">
        <v>339</v>
      </c>
      <c r="BL2" s="15" t="s">
        <v>331</v>
      </c>
      <c r="BM2" s="15" t="s">
        <v>340</v>
      </c>
      <c r="BN2" s="15" t="s">
        <v>1007</v>
      </c>
      <c r="BO2" s="15" t="s">
        <v>1008</v>
      </c>
      <c r="BP2" s="15" t="s">
        <v>341</v>
      </c>
      <c r="BQ2" s="15" t="s">
        <v>342</v>
      </c>
      <c r="BR2" s="15" t="s">
        <v>345</v>
      </c>
      <c r="BS2" s="15" t="s">
        <v>872</v>
      </c>
      <c r="BT2" s="16" t="s">
        <v>873</v>
      </c>
      <c r="BU2" s="15" t="s">
        <v>335</v>
      </c>
      <c r="BV2" s="15" t="s">
        <v>339</v>
      </c>
      <c r="BW2" s="15" t="s">
        <v>343</v>
      </c>
      <c r="BX2" s="15" t="s">
        <v>342</v>
      </c>
      <c r="BY2" s="15" t="s">
        <v>344</v>
      </c>
      <c r="BZ2" s="16" t="s">
        <v>873</v>
      </c>
      <c r="CA2" s="15" t="s">
        <v>339</v>
      </c>
      <c r="CB2" s="15" t="s">
        <v>331</v>
      </c>
      <c r="CC2" s="15" t="s">
        <v>343</v>
      </c>
      <c r="CD2" s="15" t="s">
        <v>342</v>
      </c>
      <c r="CE2" s="15" t="s">
        <v>872</v>
      </c>
      <c r="CF2" s="16" t="s">
        <v>873</v>
      </c>
      <c r="CG2" s="15" t="s">
        <v>863</v>
      </c>
      <c r="CH2" s="15" t="s">
        <v>865</v>
      </c>
      <c r="CI2" s="15" t="s">
        <v>859</v>
      </c>
      <c r="CJ2" s="16" t="s">
        <v>861</v>
      </c>
    </row>
    <row r="3" spans="1:89" x14ac:dyDescent="0.25">
      <c r="A3" s="381" t="s">
        <v>688</v>
      </c>
      <c r="B3" s="381"/>
      <c r="C3" s="124" t="s">
        <v>682</v>
      </c>
      <c r="D3" s="124" t="s">
        <v>448</v>
      </c>
      <c r="E3" s="213"/>
      <c r="F3" s="213"/>
      <c r="G3" s="213"/>
      <c r="H3" s="216"/>
      <c r="I3" s="217"/>
      <c r="J3" s="213"/>
      <c r="K3" s="213"/>
      <c r="L3" s="214"/>
      <c r="M3" s="294"/>
      <c r="N3" s="213"/>
      <c r="O3" s="213"/>
      <c r="P3" s="213"/>
      <c r="Q3" s="214"/>
      <c r="R3" s="213"/>
      <c r="S3" s="213"/>
      <c r="T3" s="213"/>
      <c r="U3" s="214"/>
      <c r="V3" s="213"/>
      <c r="W3" s="213"/>
      <c r="X3" s="213"/>
      <c r="Y3" s="214"/>
      <c r="Z3" s="213"/>
      <c r="AA3" s="213"/>
      <c r="AB3" s="213"/>
      <c r="AC3" s="214"/>
      <c r="AD3" s="218"/>
      <c r="AE3" s="213"/>
      <c r="AF3" s="213"/>
      <c r="AG3" s="213"/>
      <c r="AH3" s="26"/>
      <c r="AI3" s="213"/>
      <c r="AJ3" s="213"/>
      <c r="AK3" s="213"/>
      <c r="AL3" s="214"/>
      <c r="AM3" s="213"/>
      <c r="AN3" s="213"/>
      <c r="AO3" s="213"/>
      <c r="AP3" s="214"/>
      <c r="AQ3" s="213"/>
      <c r="AR3" s="213"/>
      <c r="AS3" s="213"/>
      <c r="AT3" s="214"/>
      <c r="AU3" s="48"/>
      <c r="AV3" s="213"/>
      <c r="AW3" s="213"/>
      <c r="AX3" s="213"/>
      <c r="AY3" s="213"/>
      <c r="AZ3" s="213"/>
      <c r="BA3" s="213"/>
      <c r="BB3" s="213"/>
      <c r="BC3" s="213"/>
      <c r="BD3" s="213"/>
      <c r="BE3" s="213"/>
      <c r="BF3" s="214"/>
      <c r="BG3" s="213"/>
      <c r="BH3" s="213"/>
      <c r="BI3" s="213"/>
      <c r="BJ3" s="213"/>
      <c r="BK3" s="213"/>
      <c r="BL3" s="213"/>
      <c r="BM3" s="213"/>
      <c r="BN3" s="213"/>
      <c r="BO3" s="213"/>
      <c r="BP3" s="213"/>
      <c r="BQ3" s="213"/>
      <c r="BR3" s="213"/>
      <c r="BS3" s="213"/>
      <c r="BT3" s="214"/>
      <c r="BU3" s="213"/>
      <c r="BV3" s="213"/>
      <c r="BW3" s="213"/>
      <c r="BX3" s="213"/>
      <c r="BY3" s="213"/>
      <c r="BZ3" s="214"/>
      <c r="CA3" s="213"/>
      <c r="CB3" s="213"/>
      <c r="CC3" s="213"/>
      <c r="CD3" s="213"/>
      <c r="CE3" s="213"/>
      <c r="CF3" s="214"/>
      <c r="CG3" s="213"/>
      <c r="CH3" s="213"/>
      <c r="CI3" s="213"/>
      <c r="CJ3" s="214"/>
    </row>
    <row r="4" spans="1:89" x14ac:dyDescent="0.25">
      <c r="A4" s="381"/>
      <c r="B4" s="381"/>
      <c r="C4" s="124" t="s">
        <v>1045</v>
      </c>
      <c r="D4" s="147" t="s">
        <v>689</v>
      </c>
      <c r="E4" s="213">
        <v>0.33</v>
      </c>
      <c r="F4" s="213">
        <v>0.9</v>
      </c>
      <c r="G4" s="213">
        <v>0.95</v>
      </c>
      <c r="H4" s="244">
        <v>0.05</v>
      </c>
      <c r="I4" s="245">
        <v>0.02</v>
      </c>
      <c r="J4" s="213">
        <v>340</v>
      </c>
      <c r="K4" s="213">
        <v>335</v>
      </c>
      <c r="L4" s="214">
        <v>265</v>
      </c>
      <c r="M4" s="218">
        <v>7000</v>
      </c>
      <c r="N4" s="213">
        <v>1</v>
      </c>
      <c r="O4" s="213">
        <v>1</v>
      </c>
      <c r="P4" s="213">
        <v>1</v>
      </c>
      <c r="Q4" s="214">
        <v>1</v>
      </c>
      <c r="R4" s="213">
        <v>1</v>
      </c>
      <c r="S4" s="213">
        <v>1</v>
      </c>
      <c r="T4" s="213">
        <v>1</v>
      </c>
      <c r="U4" s="214">
        <v>1</v>
      </c>
      <c r="V4" s="213">
        <v>1</v>
      </c>
      <c r="W4" s="213">
        <v>1</v>
      </c>
      <c r="X4" s="213">
        <v>1</v>
      </c>
      <c r="Y4" s="214">
        <v>1</v>
      </c>
      <c r="Z4" s="213">
        <v>61.2</v>
      </c>
      <c r="AA4" s="213">
        <v>8.84</v>
      </c>
      <c r="AB4" s="213">
        <v>5.5</v>
      </c>
      <c r="AC4" s="214">
        <v>5.5</v>
      </c>
      <c r="AD4" s="218">
        <v>78</v>
      </c>
      <c r="AE4" s="213">
        <v>29750</v>
      </c>
      <c r="AF4" s="213">
        <v>16400</v>
      </c>
      <c r="AG4" s="213">
        <v>3650</v>
      </c>
      <c r="AH4" s="26">
        <v>365</v>
      </c>
      <c r="AI4" s="213">
        <v>0.97</v>
      </c>
      <c r="AJ4" s="213">
        <v>0.8</v>
      </c>
      <c r="AK4" s="213">
        <v>0.64</v>
      </c>
      <c r="AL4" s="214">
        <v>0.64</v>
      </c>
      <c r="AM4" s="213">
        <v>18.36</v>
      </c>
      <c r="AN4" s="213">
        <v>6.8</v>
      </c>
      <c r="AO4" s="213">
        <v>5.58</v>
      </c>
      <c r="AP4" s="214">
        <v>8.42</v>
      </c>
      <c r="AQ4" s="213">
        <v>33.67</v>
      </c>
      <c r="AR4" s="213">
        <v>12.47</v>
      </c>
      <c r="AS4" s="213">
        <v>10.23</v>
      </c>
      <c r="AT4" s="214">
        <v>15.43</v>
      </c>
      <c r="AU4" s="48">
        <v>1</v>
      </c>
      <c r="AV4" s="213">
        <v>1.1499999999999999</v>
      </c>
      <c r="AW4" s="213">
        <v>1.1499999999999999</v>
      </c>
      <c r="AX4" s="213">
        <v>1.1499999999999999</v>
      </c>
      <c r="AY4" s="213">
        <v>1.1499999999999999</v>
      </c>
      <c r="AZ4" s="213">
        <v>1.1499999999999999</v>
      </c>
      <c r="BA4" s="213">
        <v>1.1499999999999999</v>
      </c>
      <c r="BB4" s="213">
        <v>1.05</v>
      </c>
      <c r="BC4" s="213">
        <v>1.05</v>
      </c>
      <c r="BD4" s="213">
        <v>1.05</v>
      </c>
      <c r="BE4" s="213">
        <v>1.05</v>
      </c>
      <c r="BF4" s="214">
        <v>1.05</v>
      </c>
      <c r="BG4" s="213">
        <v>1.1499999999999999</v>
      </c>
      <c r="BH4" s="213">
        <v>1.1499999999999999</v>
      </c>
      <c r="BI4" s="213">
        <v>1.1499999999999999</v>
      </c>
      <c r="BJ4" s="213">
        <v>1.1499999999999999</v>
      </c>
      <c r="BK4" s="213">
        <v>1.1499999999999999</v>
      </c>
      <c r="BL4" s="213">
        <v>1.1499999999999999</v>
      </c>
      <c r="BM4" s="213">
        <v>1.05</v>
      </c>
      <c r="BN4" s="213">
        <v>1.05</v>
      </c>
      <c r="BO4" s="213">
        <v>1.05</v>
      </c>
      <c r="BP4" s="213">
        <v>1.05</v>
      </c>
      <c r="BQ4" s="213">
        <v>1.05</v>
      </c>
      <c r="BR4" s="213">
        <v>1.1499999999999999</v>
      </c>
      <c r="BS4" s="213">
        <v>50</v>
      </c>
      <c r="BT4" s="214">
        <v>400</v>
      </c>
      <c r="BU4" s="213">
        <v>1.1499999999999999</v>
      </c>
      <c r="BV4" s="213">
        <v>1.1499999999999999</v>
      </c>
      <c r="BW4" s="213">
        <v>1.05</v>
      </c>
      <c r="BX4" s="213">
        <v>1.05</v>
      </c>
      <c r="BY4" s="213">
        <v>50</v>
      </c>
      <c r="BZ4" s="214">
        <v>400</v>
      </c>
      <c r="CA4" s="213">
        <v>1.1499999999999999</v>
      </c>
      <c r="CB4" s="213">
        <v>1.1499999999999999</v>
      </c>
      <c r="CC4" s="213">
        <v>1.05</v>
      </c>
      <c r="CD4" s="213">
        <v>1.05</v>
      </c>
      <c r="CE4" s="213">
        <v>50</v>
      </c>
      <c r="CF4" s="214">
        <v>400</v>
      </c>
      <c r="CG4" s="213">
        <v>1.1499999999999999</v>
      </c>
      <c r="CH4" s="213">
        <v>1.1499999999999999</v>
      </c>
      <c r="CI4" s="213">
        <v>1.1499999999999999</v>
      </c>
      <c r="CJ4" s="214">
        <v>1.1499999999999999</v>
      </c>
    </row>
    <row r="5" spans="1:89" x14ac:dyDescent="0.25">
      <c r="A5" s="382"/>
      <c r="B5" s="382"/>
      <c r="C5" s="124" t="s">
        <v>684</v>
      </c>
      <c r="D5" s="123" t="s">
        <v>449</v>
      </c>
      <c r="E5" s="213"/>
      <c r="F5" s="213"/>
      <c r="G5" s="213"/>
      <c r="H5" s="216"/>
      <c r="I5" s="217"/>
      <c r="J5" s="213"/>
      <c r="K5" s="213"/>
      <c r="L5" s="214"/>
      <c r="M5" s="294"/>
      <c r="N5" s="213"/>
      <c r="O5" s="213"/>
      <c r="P5" s="213"/>
      <c r="Q5" s="214"/>
      <c r="R5" s="213"/>
      <c r="S5" s="213"/>
      <c r="T5" s="213"/>
      <c r="U5" s="214"/>
      <c r="V5" s="213"/>
      <c r="W5" s="213"/>
      <c r="X5" s="213"/>
      <c r="Y5" s="214"/>
      <c r="Z5" s="213"/>
      <c r="AA5" s="213"/>
      <c r="AB5" s="213"/>
      <c r="AC5" s="214"/>
      <c r="AD5" s="218"/>
      <c r="AE5" s="213"/>
      <c r="AF5" s="213"/>
      <c r="AG5" s="213"/>
      <c r="AH5" s="26"/>
      <c r="AI5" s="213"/>
      <c r="AJ5" s="213"/>
      <c r="AK5" s="213"/>
      <c r="AL5" s="214"/>
      <c r="AM5" s="213"/>
      <c r="AN5" s="213"/>
      <c r="AO5" s="213"/>
      <c r="AP5" s="214"/>
      <c r="AQ5" s="213"/>
      <c r="AR5" s="213"/>
      <c r="AS5" s="213"/>
      <c r="AT5" s="214"/>
      <c r="AU5" s="48"/>
      <c r="AV5" s="213"/>
      <c r="AW5" s="213"/>
      <c r="AX5" s="213"/>
      <c r="AY5" s="213"/>
      <c r="AZ5" s="213"/>
      <c r="BA5" s="213"/>
      <c r="BB5" s="213"/>
      <c r="BC5" s="213"/>
      <c r="BD5" s="213"/>
      <c r="BE5" s="213"/>
      <c r="BF5" s="214"/>
      <c r="BG5" s="213"/>
      <c r="BH5" s="213"/>
      <c r="BI5" s="213"/>
      <c r="BJ5" s="213"/>
      <c r="BK5" s="213"/>
      <c r="BL5" s="213"/>
      <c r="BM5" s="213"/>
      <c r="BN5" s="213"/>
      <c r="BO5" s="213"/>
      <c r="BP5" s="213"/>
      <c r="BQ5" s="213"/>
      <c r="BR5" s="213"/>
      <c r="BS5" s="213"/>
      <c r="BT5" s="214"/>
      <c r="BU5" s="213"/>
      <c r="BV5" s="213"/>
      <c r="BW5" s="213"/>
      <c r="BX5" s="213"/>
      <c r="BY5" s="213"/>
      <c r="BZ5" s="214"/>
      <c r="CA5" s="213"/>
      <c r="CB5" s="213"/>
      <c r="CC5" s="213"/>
      <c r="CD5" s="213"/>
      <c r="CE5" s="213"/>
      <c r="CF5" s="214"/>
      <c r="CG5" s="213"/>
      <c r="CH5" s="213"/>
      <c r="CI5" s="213"/>
      <c r="CJ5" s="214"/>
    </row>
    <row r="6" spans="1:89" s="162" customFormat="1" x14ac:dyDescent="0.25">
      <c r="A6" s="148" t="s">
        <v>0</v>
      </c>
      <c r="B6" s="149" t="s">
        <v>643</v>
      </c>
      <c r="C6" s="149" t="s">
        <v>644</v>
      </c>
      <c r="D6" s="151" t="s">
        <v>645</v>
      </c>
      <c r="E6" s="155"/>
      <c r="F6" s="155"/>
      <c r="G6" s="155"/>
      <c r="H6" s="156"/>
      <c r="I6" s="157"/>
      <c r="J6" s="155"/>
      <c r="K6" s="155"/>
      <c r="L6" s="158"/>
      <c r="M6" s="295"/>
      <c r="N6" s="155"/>
      <c r="O6" s="155"/>
      <c r="P6" s="155"/>
      <c r="Q6" s="158"/>
      <c r="R6" s="155"/>
      <c r="S6" s="155"/>
      <c r="T6" s="155"/>
      <c r="U6" s="158"/>
      <c r="V6" s="155"/>
      <c r="W6" s="155"/>
      <c r="X6" s="155"/>
      <c r="Y6" s="158"/>
      <c r="Z6" s="155"/>
      <c r="AA6" s="155"/>
      <c r="AB6" s="155"/>
      <c r="AC6" s="159"/>
      <c r="AD6" s="160"/>
      <c r="AE6" s="155"/>
      <c r="AF6" s="155"/>
      <c r="AG6" s="155"/>
      <c r="AH6" s="161"/>
      <c r="AI6" s="155"/>
      <c r="AJ6" s="155"/>
      <c r="AK6" s="155"/>
      <c r="AL6" s="158"/>
      <c r="AM6" s="155"/>
      <c r="AN6" s="155"/>
      <c r="AO6" s="155"/>
      <c r="AP6" s="158"/>
      <c r="AQ6" s="155"/>
      <c r="AR6" s="155"/>
      <c r="AS6" s="155"/>
      <c r="AT6" s="158"/>
      <c r="AU6" s="99"/>
      <c r="AV6" s="155"/>
      <c r="AW6" s="155"/>
      <c r="AX6" s="155"/>
      <c r="AY6" s="155"/>
      <c r="AZ6" s="155"/>
      <c r="BA6" s="155"/>
      <c r="BB6" s="155"/>
      <c r="BC6" s="155"/>
      <c r="BD6" s="155"/>
      <c r="BE6" s="155"/>
      <c r="BF6" s="158"/>
      <c r="BG6" s="155"/>
      <c r="BH6" s="155"/>
      <c r="BI6" s="155"/>
      <c r="BJ6" s="155"/>
      <c r="BK6" s="155"/>
      <c r="BL6" s="155"/>
      <c r="BM6" s="155"/>
      <c r="BN6" s="155"/>
      <c r="BO6" s="155"/>
      <c r="BP6" s="155"/>
      <c r="BQ6" s="155"/>
      <c r="BR6" s="155"/>
      <c r="BS6" s="155"/>
      <c r="BT6" s="158"/>
      <c r="BU6" s="155"/>
      <c r="BV6" s="155"/>
      <c r="BW6" s="155"/>
      <c r="BX6" s="155"/>
      <c r="BY6" s="155"/>
      <c r="BZ6" s="158"/>
      <c r="CA6" s="155"/>
      <c r="CB6" s="155"/>
      <c r="CC6" s="155"/>
      <c r="CD6" s="155"/>
      <c r="CE6" s="155"/>
      <c r="CF6" s="158"/>
      <c r="CG6" s="155"/>
      <c r="CH6" s="155"/>
      <c r="CI6" s="155"/>
      <c r="CJ6" s="158"/>
    </row>
    <row r="7" spans="1:89" s="7" customFormat="1" x14ac:dyDescent="0.25">
      <c r="A7" s="378" t="s">
        <v>148</v>
      </c>
      <c r="B7" s="378" t="s">
        <v>202</v>
      </c>
      <c r="C7" s="389" t="s">
        <v>203</v>
      </c>
      <c r="D7" s="128" t="s">
        <v>149</v>
      </c>
      <c r="E7" s="29"/>
      <c r="F7" s="29"/>
      <c r="G7" s="29"/>
      <c r="H7" s="166"/>
      <c r="I7" s="30"/>
      <c r="J7" s="29"/>
      <c r="K7" s="29"/>
      <c r="L7" s="30"/>
      <c r="M7" s="37"/>
      <c r="N7" s="29"/>
      <c r="O7" s="29"/>
      <c r="P7" s="29"/>
      <c r="Q7" s="30"/>
      <c r="R7" s="29"/>
      <c r="S7" s="29"/>
      <c r="T7" s="29"/>
      <c r="U7" s="30"/>
      <c r="V7" s="29"/>
      <c r="W7" s="29"/>
      <c r="X7" s="29"/>
      <c r="Y7" s="30"/>
      <c r="Z7" s="29"/>
      <c r="AA7" s="29"/>
      <c r="AB7" s="29"/>
      <c r="AC7" s="44"/>
      <c r="AD7" s="37"/>
      <c r="AE7" s="29"/>
      <c r="AF7" s="29"/>
      <c r="AG7" s="29"/>
      <c r="AH7" s="30"/>
      <c r="AI7" s="166"/>
      <c r="AJ7" s="166"/>
      <c r="AK7" s="166"/>
      <c r="AL7" s="44"/>
      <c r="AM7" s="166"/>
      <c r="AN7" s="166"/>
      <c r="AO7" s="166"/>
      <c r="AP7" s="44"/>
      <c r="AQ7" s="166"/>
      <c r="AR7" s="166"/>
      <c r="AS7" s="166"/>
      <c r="AT7" s="44"/>
      <c r="AU7" s="180"/>
      <c r="AV7" s="166"/>
      <c r="AW7" s="166"/>
      <c r="AX7" s="166"/>
      <c r="AY7" s="166"/>
      <c r="AZ7" s="166"/>
      <c r="BA7" s="166"/>
      <c r="BB7" s="166"/>
      <c r="BC7" s="166"/>
      <c r="BD7" s="166"/>
      <c r="BE7" s="166"/>
      <c r="BF7" s="44"/>
      <c r="BG7" s="166"/>
      <c r="BH7" s="166"/>
      <c r="BI7" s="166"/>
      <c r="BJ7" s="166"/>
      <c r="BK7" s="166"/>
      <c r="BL7" s="166"/>
      <c r="BM7" s="166"/>
      <c r="BN7" s="166"/>
      <c r="BO7" s="166"/>
      <c r="BP7" s="166"/>
      <c r="BQ7" s="166"/>
      <c r="BR7" s="166"/>
      <c r="BS7" s="166"/>
      <c r="BT7" s="44"/>
      <c r="BU7" s="166"/>
      <c r="BV7" s="166"/>
      <c r="BW7" s="166"/>
      <c r="BX7" s="166"/>
      <c r="BY7" s="166"/>
      <c r="BZ7" s="44"/>
      <c r="CA7" s="166"/>
      <c r="CB7" s="166"/>
      <c r="CC7" s="166"/>
      <c r="CD7" s="166"/>
      <c r="CE7" s="166"/>
      <c r="CF7" s="44"/>
      <c r="CG7" s="166"/>
      <c r="CH7" s="166"/>
      <c r="CI7" s="166"/>
      <c r="CJ7" s="44"/>
      <c r="CK7" s="112"/>
    </row>
    <row r="8" spans="1:89" s="14" customFormat="1" x14ac:dyDescent="0.25">
      <c r="A8" s="379"/>
      <c r="B8" s="379"/>
      <c r="C8" s="390"/>
      <c r="D8" s="129" t="s">
        <v>265</v>
      </c>
      <c r="E8" s="114"/>
      <c r="F8" s="114"/>
      <c r="G8" s="114"/>
      <c r="H8" s="114"/>
      <c r="I8" s="116"/>
      <c r="J8" s="114"/>
      <c r="K8" s="114"/>
      <c r="L8" s="116"/>
      <c r="M8" s="182"/>
      <c r="N8" s="114"/>
      <c r="O8" s="114"/>
      <c r="P8" s="114"/>
      <c r="Q8" s="116"/>
      <c r="R8" s="163"/>
      <c r="S8" s="164"/>
      <c r="T8" s="164"/>
      <c r="U8" s="165"/>
      <c r="V8" s="164"/>
      <c r="W8" s="164"/>
      <c r="X8" s="164"/>
      <c r="Y8" s="165"/>
      <c r="Z8" s="164"/>
      <c r="AA8" s="164"/>
      <c r="AB8" s="164"/>
      <c r="AC8" s="165"/>
      <c r="AD8" s="175"/>
      <c r="AE8" s="164"/>
      <c r="AF8" s="176"/>
      <c r="AG8" s="177"/>
      <c r="AH8" s="178"/>
      <c r="AI8" s="176"/>
      <c r="AJ8" s="168"/>
      <c r="AK8" s="168"/>
      <c r="AL8" s="45"/>
      <c r="AM8" s="168"/>
      <c r="AN8" s="168"/>
      <c r="AO8" s="168"/>
      <c r="AP8" s="45"/>
      <c r="AQ8" s="168"/>
      <c r="AR8" s="168"/>
      <c r="AS8" s="168"/>
      <c r="AT8" s="45"/>
      <c r="AU8" s="179"/>
      <c r="AV8" s="168"/>
      <c r="AW8" s="168"/>
      <c r="AX8" s="168"/>
      <c r="AY8" s="167"/>
      <c r="AZ8" s="167"/>
      <c r="BA8" s="167"/>
      <c r="BB8" s="167"/>
      <c r="BC8" s="167"/>
      <c r="BD8" s="167"/>
      <c r="BE8" s="167"/>
      <c r="BF8" s="45"/>
      <c r="BG8" s="167"/>
      <c r="BH8" s="167"/>
      <c r="BI8" s="167"/>
      <c r="BJ8" s="167"/>
      <c r="BK8" s="167"/>
      <c r="BL8" s="167"/>
      <c r="BM8" s="167"/>
      <c r="BN8" s="167"/>
      <c r="BO8" s="167"/>
      <c r="BP8" s="167"/>
      <c r="BQ8" s="167"/>
      <c r="BR8" s="167"/>
      <c r="BS8" s="167"/>
      <c r="BT8" s="45"/>
      <c r="BU8" s="167"/>
      <c r="BV8" s="167"/>
      <c r="BW8" s="167"/>
      <c r="BX8" s="167"/>
      <c r="BY8" s="167"/>
      <c r="BZ8" s="45"/>
      <c r="CA8" s="167"/>
      <c r="CB8" s="167"/>
      <c r="CC8" s="167"/>
      <c r="CD8" s="167"/>
      <c r="CE8" s="167"/>
      <c r="CF8" s="45"/>
      <c r="CG8" s="168"/>
      <c r="CH8" s="168"/>
      <c r="CI8" s="168"/>
      <c r="CJ8" s="45"/>
      <c r="CK8" s="121"/>
    </row>
    <row r="9" spans="1:89" s="14" customFormat="1" x14ac:dyDescent="0.25">
      <c r="A9" s="379"/>
      <c r="B9" s="379" t="s">
        <v>202</v>
      </c>
      <c r="C9" s="379" t="s">
        <v>204</v>
      </c>
      <c r="D9" s="129" t="s">
        <v>150</v>
      </c>
      <c r="E9" s="21">
        <v>0.95</v>
      </c>
      <c r="F9" s="21">
        <v>1.05</v>
      </c>
      <c r="G9" s="21">
        <v>1.03</v>
      </c>
      <c r="H9" s="167"/>
      <c r="I9" s="22">
        <v>0.97</v>
      </c>
      <c r="J9" s="21">
        <v>1.06</v>
      </c>
      <c r="K9" s="21">
        <v>1.1499999999999999</v>
      </c>
      <c r="L9" s="22">
        <v>1.1399999999999999</v>
      </c>
      <c r="M9" s="38">
        <v>0.75</v>
      </c>
      <c r="N9" s="207"/>
      <c r="O9" s="167"/>
      <c r="P9" s="167"/>
      <c r="Q9" s="45"/>
      <c r="R9" s="167"/>
      <c r="S9" s="168"/>
      <c r="T9" s="168"/>
      <c r="U9" s="45"/>
      <c r="V9" s="168"/>
      <c r="W9" s="168"/>
      <c r="X9" s="168"/>
      <c r="Y9" s="45"/>
      <c r="Z9" s="9">
        <v>0.9</v>
      </c>
      <c r="AA9" s="9">
        <v>0.8</v>
      </c>
      <c r="AB9" s="9">
        <v>0.8</v>
      </c>
      <c r="AC9" s="45">
        <v>0.8</v>
      </c>
      <c r="AD9" s="179"/>
      <c r="AE9" s="9"/>
      <c r="AF9" s="9"/>
      <c r="AG9" s="21"/>
      <c r="AH9" s="22"/>
      <c r="AI9" s="168"/>
      <c r="AJ9" s="168"/>
      <c r="AK9" s="168"/>
      <c r="AL9" s="45"/>
      <c r="AM9" s="168"/>
      <c r="AN9" s="168"/>
      <c r="AO9" s="168"/>
      <c r="AP9" s="45"/>
      <c r="AQ9" s="168"/>
      <c r="AR9" s="168"/>
      <c r="AS9" s="168"/>
      <c r="AT9" s="45"/>
      <c r="AU9" s="179"/>
      <c r="AV9" s="168"/>
      <c r="AW9" s="168"/>
      <c r="AX9" s="168"/>
      <c r="AY9" s="167"/>
      <c r="AZ9" s="167"/>
      <c r="BA9" s="167"/>
      <c r="BB9" s="167"/>
      <c r="BC9" s="167"/>
      <c r="BD9" s="167"/>
      <c r="BE9" s="167"/>
      <c r="BF9" s="45"/>
      <c r="BG9" s="167"/>
      <c r="BH9" s="167"/>
      <c r="BI9" s="167"/>
      <c r="BJ9" s="167"/>
      <c r="BK9" s="167"/>
      <c r="BL9" s="167"/>
      <c r="BM9" s="167"/>
      <c r="BN9" s="167"/>
      <c r="BO9" s="167"/>
      <c r="BP9" s="167"/>
      <c r="BQ9" s="167"/>
      <c r="BR9" s="167"/>
      <c r="BS9" s="167"/>
      <c r="BT9" s="45"/>
      <c r="BU9" s="167"/>
      <c r="BV9" s="167"/>
      <c r="BW9" s="167"/>
      <c r="BX9" s="167"/>
      <c r="BY9" s="167"/>
      <c r="BZ9" s="45"/>
      <c r="CA9" s="167"/>
      <c r="CB9" s="167"/>
      <c r="CC9" s="167"/>
      <c r="CD9" s="167"/>
      <c r="CE9" s="167"/>
      <c r="CF9" s="45"/>
      <c r="CG9" s="168"/>
      <c r="CH9" s="168"/>
      <c r="CI9" s="168"/>
      <c r="CJ9" s="45"/>
      <c r="CK9" s="121"/>
    </row>
    <row r="10" spans="1:89" s="14" customFormat="1" x14ac:dyDescent="0.25">
      <c r="A10" s="379"/>
      <c r="B10" s="379"/>
      <c r="C10" s="379"/>
      <c r="D10" s="129" t="s">
        <v>266</v>
      </c>
      <c r="E10" s="52" t="s">
        <v>484</v>
      </c>
      <c r="F10" s="52" t="s">
        <v>484</v>
      </c>
      <c r="G10" s="52" t="s">
        <v>484</v>
      </c>
      <c r="H10" s="114"/>
      <c r="I10" s="58" t="s">
        <v>484</v>
      </c>
      <c r="J10" s="52" t="s">
        <v>484</v>
      </c>
      <c r="K10" s="53" t="s">
        <v>487</v>
      </c>
      <c r="L10" s="58" t="s">
        <v>484</v>
      </c>
      <c r="M10" s="65" t="s">
        <v>509</v>
      </c>
      <c r="N10" s="256"/>
      <c r="O10" s="114"/>
      <c r="P10" s="114"/>
      <c r="Q10" s="116"/>
      <c r="R10" s="163"/>
      <c r="S10" s="164"/>
      <c r="T10" s="164"/>
      <c r="U10" s="165"/>
      <c r="V10" s="164"/>
      <c r="W10" s="164"/>
      <c r="X10" s="164"/>
      <c r="Y10" s="165"/>
      <c r="Z10" s="53" t="s">
        <v>694</v>
      </c>
      <c r="AA10" s="62" t="s">
        <v>489</v>
      </c>
      <c r="AB10" s="62" t="s">
        <v>489</v>
      </c>
      <c r="AC10" s="64" t="s">
        <v>489</v>
      </c>
      <c r="AD10" s="175"/>
      <c r="AE10" s="164"/>
      <c r="AF10" s="176"/>
      <c r="AG10" s="177"/>
      <c r="AH10" s="178"/>
      <c r="AI10" s="176"/>
      <c r="AJ10" s="168"/>
      <c r="AK10" s="168"/>
      <c r="AL10" s="45"/>
      <c r="AM10" s="168"/>
      <c r="AN10" s="168"/>
      <c r="AO10" s="168"/>
      <c r="AP10" s="45"/>
      <c r="AQ10" s="168"/>
      <c r="AR10" s="168"/>
      <c r="AS10" s="168"/>
      <c r="AT10" s="45"/>
      <c r="AU10" s="179"/>
      <c r="AV10" s="168"/>
      <c r="AW10" s="168"/>
      <c r="AX10" s="168"/>
      <c r="AY10" s="167"/>
      <c r="AZ10" s="167"/>
      <c r="BA10" s="167"/>
      <c r="BB10" s="167"/>
      <c r="BC10" s="167"/>
      <c r="BD10" s="167"/>
      <c r="BE10" s="167"/>
      <c r="BF10" s="45"/>
      <c r="BG10" s="167"/>
      <c r="BH10" s="167"/>
      <c r="BI10" s="167"/>
      <c r="BJ10" s="167"/>
      <c r="BK10" s="167"/>
      <c r="BL10" s="167"/>
      <c r="BM10" s="167"/>
      <c r="BN10" s="167"/>
      <c r="BO10" s="167"/>
      <c r="BP10" s="167"/>
      <c r="BQ10" s="167"/>
      <c r="BR10" s="167"/>
      <c r="BS10" s="167"/>
      <c r="BT10" s="45"/>
      <c r="BU10" s="167"/>
      <c r="BV10" s="167"/>
      <c r="BW10" s="167"/>
      <c r="BX10" s="167"/>
      <c r="BY10" s="167"/>
      <c r="BZ10" s="45"/>
      <c r="CA10" s="167"/>
      <c r="CB10" s="167"/>
      <c r="CC10" s="167"/>
      <c r="CD10" s="167"/>
      <c r="CE10" s="167"/>
      <c r="CF10" s="45"/>
      <c r="CG10" s="168"/>
      <c r="CH10" s="168"/>
      <c r="CI10" s="168"/>
      <c r="CJ10" s="45"/>
      <c r="CK10" s="121"/>
    </row>
    <row r="11" spans="1:89" s="14" customFormat="1" x14ac:dyDescent="0.25">
      <c r="A11" s="379"/>
      <c r="B11" s="379" t="s">
        <v>202</v>
      </c>
      <c r="C11" s="379" t="s">
        <v>205</v>
      </c>
      <c r="D11" s="129" t="s">
        <v>151</v>
      </c>
      <c r="E11" s="21">
        <v>0.95</v>
      </c>
      <c r="F11" s="21">
        <v>1.05</v>
      </c>
      <c r="G11" s="21">
        <v>1.03</v>
      </c>
      <c r="H11" s="167"/>
      <c r="I11" s="22">
        <v>0.97</v>
      </c>
      <c r="J11" s="21">
        <v>1.06</v>
      </c>
      <c r="K11" s="21">
        <v>1.1499999999999999</v>
      </c>
      <c r="L11" s="22">
        <v>1.1399999999999999</v>
      </c>
      <c r="M11" s="38">
        <v>0.88</v>
      </c>
      <c r="N11" s="207"/>
      <c r="O11" s="167"/>
      <c r="P11" s="167"/>
      <c r="Q11" s="45"/>
      <c r="R11" s="167"/>
      <c r="S11" s="168"/>
      <c r="T11" s="168"/>
      <c r="U11" s="45"/>
      <c r="V11" s="168"/>
      <c r="W11" s="168"/>
      <c r="X11" s="168"/>
      <c r="Y11" s="45"/>
      <c r="Z11" s="9">
        <v>0.9</v>
      </c>
      <c r="AA11" s="9">
        <v>0.8</v>
      </c>
      <c r="AB11" s="9">
        <v>0.8</v>
      </c>
      <c r="AC11" s="45">
        <v>0.8</v>
      </c>
      <c r="AD11" s="179"/>
      <c r="AE11" s="168"/>
      <c r="AF11" s="168"/>
      <c r="AG11" s="167"/>
      <c r="AH11" s="45"/>
      <c r="AI11" s="168"/>
      <c r="AJ11" s="168"/>
      <c r="AK11" s="168"/>
      <c r="AL11" s="45"/>
      <c r="AM11" s="168"/>
      <c r="AN11" s="168"/>
      <c r="AO11" s="168"/>
      <c r="AP11" s="45"/>
      <c r="AQ11" s="168"/>
      <c r="AR11" s="168"/>
      <c r="AS11" s="168"/>
      <c r="AT11" s="45"/>
      <c r="AU11" s="179"/>
      <c r="AV11" s="168"/>
      <c r="AW11" s="168"/>
      <c r="AX11" s="168"/>
      <c r="AY11" s="167"/>
      <c r="AZ11" s="167"/>
      <c r="BA11" s="167"/>
      <c r="BB11" s="167"/>
      <c r="BC11" s="167"/>
      <c r="BD11" s="167"/>
      <c r="BE11" s="167"/>
      <c r="BF11" s="45"/>
      <c r="BG11" s="167"/>
      <c r="BH11" s="167"/>
      <c r="BI11" s="167"/>
      <c r="BJ11" s="167"/>
      <c r="BK11" s="167"/>
      <c r="BL11" s="167"/>
      <c r="BM11" s="167"/>
      <c r="BN11" s="167"/>
      <c r="BO11" s="167"/>
      <c r="BP11" s="167"/>
      <c r="BQ11" s="167"/>
      <c r="BR11" s="167"/>
      <c r="BS11" s="167"/>
      <c r="BT11" s="45"/>
      <c r="BU11" s="167"/>
      <c r="BV11" s="167"/>
      <c r="BW11" s="167"/>
      <c r="BX11" s="167"/>
      <c r="BY11" s="167"/>
      <c r="BZ11" s="45"/>
      <c r="CA11" s="167"/>
      <c r="CB11" s="167"/>
      <c r="CC11" s="167"/>
      <c r="CD11" s="167"/>
      <c r="CE11" s="167"/>
      <c r="CF11" s="45"/>
      <c r="CG11" s="168"/>
      <c r="CH11" s="168"/>
      <c r="CI11" s="168"/>
      <c r="CJ11" s="45"/>
      <c r="CK11" s="121"/>
    </row>
    <row r="12" spans="1:89" s="14" customFormat="1" x14ac:dyDescent="0.25">
      <c r="A12" s="380"/>
      <c r="B12" s="380"/>
      <c r="C12" s="380"/>
      <c r="D12" s="129" t="s">
        <v>267</v>
      </c>
      <c r="E12" s="52" t="s">
        <v>484</v>
      </c>
      <c r="F12" s="52" t="s">
        <v>484</v>
      </c>
      <c r="G12" s="52" t="s">
        <v>484</v>
      </c>
      <c r="H12" s="114"/>
      <c r="I12" s="58" t="s">
        <v>484</v>
      </c>
      <c r="J12" s="54" t="s">
        <v>545</v>
      </c>
      <c r="K12" s="85" t="s">
        <v>545</v>
      </c>
      <c r="L12" s="58" t="s">
        <v>484</v>
      </c>
      <c r="M12" s="296" t="s">
        <v>545</v>
      </c>
      <c r="N12" s="256"/>
      <c r="O12" s="114"/>
      <c r="P12" s="114"/>
      <c r="Q12" s="116"/>
      <c r="R12" s="163"/>
      <c r="S12" s="164"/>
      <c r="T12" s="164"/>
      <c r="U12" s="165"/>
      <c r="V12" s="164"/>
      <c r="W12" s="164"/>
      <c r="X12" s="164"/>
      <c r="Y12" s="165"/>
      <c r="Z12" s="53" t="s">
        <v>497</v>
      </c>
      <c r="AA12" s="62" t="s">
        <v>489</v>
      </c>
      <c r="AB12" s="62" t="s">
        <v>489</v>
      </c>
      <c r="AC12" s="64" t="s">
        <v>489</v>
      </c>
      <c r="AD12" s="175"/>
      <c r="AE12" s="164"/>
      <c r="AF12" s="176"/>
      <c r="AG12" s="177"/>
      <c r="AH12" s="178"/>
      <c r="AI12" s="176"/>
      <c r="AJ12" s="168"/>
      <c r="AK12" s="168"/>
      <c r="AL12" s="45"/>
      <c r="AM12" s="168"/>
      <c r="AN12" s="168"/>
      <c r="AO12" s="168"/>
      <c r="AP12" s="45"/>
      <c r="AQ12" s="168"/>
      <c r="AR12" s="168"/>
      <c r="AS12" s="168"/>
      <c r="AT12" s="45"/>
      <c r="AU12" s="179"/>
      <c r="AV12" s="168"/>
      <c r="AW12" s="168"/>
      <c r="AX12" s="168"/>
      <c r="AY12" s="167"/>
      <c r="AZ12" s="167"/>
      <c r="BA12" s="167"/>
      <c r="BB12" s="167"/>
      <c r="BC12" s="167"/>
      <c r="BD12" s="167"/>
      <c r="BE12" s="167"/>
      <c r="BF12" s="45"/>
      <c r="BG12" s="167"/>
      <c r="BH12" s="167"/>
      <c r="BI12" s="167"/>
      <c r="BJ12" s="167"/>
      <c r="BK12" s="167"/>
      <c r="BL12" s="167"/>
      <c r="BM12" s="167"/>
      <c r="BN12" s="167"/>
      <c r="BO12" s="167"/>
      <c r="BP12" s="167"/>
      <c r="BQ12" s="167"/>
      <c r="BR12" s="167"/>
      <c r="BS12" s="167"/>
      <c r="BT12" s="45"/>
      <c r="BU12" s="167"/>
      <c r="BV12" s="167"/>
      <c r="BW12" s="167"/>
      <c r="BX12" s="167"/>
      <c r="BY12" s="167"/>
      <c r="BZ12" s="45"/>
      <c r="CA12" s="167"/>
      <c r="CB12" s="167"/>
      <c r="CC12" s="167"/>
      <c r="CD12" s="167"/>
      <c r="CE12" s="167"/>
      <c r="CF12" s="45"/>
      <c r="CG12" s="168"/>
      <c r="CH12" s="168"/>
      <c r="CI12" s="168"/>
      <c r="CJ12" s="45"/>
      <c r="CK12" s="121"/>
    </row>
    <row r="13" spans="1:89" s="7" customFormat="1" x14ac:dyDescent="0.25">
      <c r="A13" s="378" t="s">
        <v>148</v>
      </c>
      <c r="B13" s="378" t="s">
        <v>206</v>
      </c>
      <c r="C13" s="378" t="s">
        <v>207</v>
      </c>
      <c r="D13" s="128" t="s">
        <v>152</v>
      </c>
      <c r="E13" s="28"/>
      <c r="F13" s="29"/>
      <c r="G13" s="29"/>
      <c r="H13" s="166"/>
      <c r="I13" s="30"/>
      <c r="J13" s="29"/>
      <c r="K13" s="29"/>
      <c r="L13" s="30"/>
      <c r="M13" s="37"/>
      <c r="N13" s="29"/>
      <c r="O13" s="29"/>
      <c r="P13" s="29"/>
      <c r="Q13" s="30"/>
      <c r="R13" s="29"/>
      <c r="S13" s="29"/>
      <c r="T13" s="29"/>
      <c r="U13" s="30"/>
      <c r="V13" s="166"/>
      <c r="W13" s="166"/>
      <c r="X13" s="166"/>
      <c r="Y13" s="44"/>
      <c r="Z13" s="29"/>
      <c r="AA13" s="29"/>
      <c r="AB13" s="29"/>
      <c r="AC13" s="44"/>
      <c r="AD13" s="180"/>
      <c r="AE13" s="166"/>
      <c r="AF13" s="166"/>
      <c r="AG13" s="166"/>
      <c r="AH13" s="44"/>
      <c r="AI13" s="166"/>
      <c r="AJ13" s="166"/>
      <c r="AK13" s="166"/>
      <c r="AL13" s="44"/>
      <c r="AM13" s="166"/>
      <c r="AN13" s="166"/>
      <c r="AO13" s="166"/>
      <c r="AP13" s="44"/>
      <c r="AQ13" s="166"/>
      <c r="AR13" s="166"/>
      <c r="AS13" s="166"/>
      <c r="AT13" s="44"/>
      <c r="AU13" s="180"/>
      <c r="AV13" s="166"/>
      <c r="AW13" s="166"/>
      <c r="AX13" s="166"/>
      <c r="AY13" s="166"/>
      <c r="AZ13" s="166"/>
      <c r="BA13" s="166"/>
      <c r="BB13" s="166"/>
      <c r="BC13" s="166"/>
      <c r="BD13" s="166"/>
      <c r="BE13" s="166"/>
      <c r="BF13" s="44"/>
      <c r="BG13" s="166"/>
      <c r="BH13" s="166"/>
      <c r="BI13" s="166"/>
      <c r="BJ13" s="166"/>
      <c r="BK13" s="166"/>
      <c r="BL13" s="166"/>
      <c r="BM13" s="166"/>
      <c r="BN13" s="166"/>
      <c r="BO13" s="166"/>
      <c r="BP13" s="166"/>
      <c r="BQ13" s="166"/>
      <c r="BR13" s="166"/>
      <c r="BS13" s="166"/>
      <c r="BT13" s="44"/>
      <c r="BU13" s="166"/>
      <c r="BV13" s="166"/>
      <c r="BW13" s="166"/>
      <c r="BX13" s="166"/>
      <c r="BY13" s="166"/>
      <c r="BZ13" s="44"/>
      <c r="CA13" s="166"/>
      <c r="CB13" s="166"/>
      <c r="CC13" s="166"/>
      <c r="CD13" s="166"/>
      <c r="CE13" s="166"/>
      <c r="CF13" s="44"/>
      <c r="CG13" s="166"/>
      <c r="CH13" s="166"/>
      <c r="CI13" s="166"/>
      <c r="CJ13" s="44"/>
      <c r="CK13" s="112"/>
    </row>
    <row r="14" spans="1:89" s="14" customFormat="1" x14ac:dyDescent="0.25">
      <c r="A14" s="379"/>
      <c r="B14" s="379"/>
      <c r="C14" s="379"/>
      <c r="D14" s="129" t="s">
        <v>268</v>
      </c>
      <c r="E14" s="181"/>
      <c r="F14" s="114"/>
      <c r="G14" s="114"/>
      <c r="H14" s="114"/>
      <c r="I14" s="116"/>
      <c r="J14" s="114"/>
      <c r="K14" s="114"/>
      <c r="L14" s="116"/>
      <c r="M14" s="182"/>
      <c r="N14" s="114"/>
      <c r="O14" s="114"/>
      <c r="P14" s="114"/>
      <c r="Q14" s="116"/>
      <c r="R14" s="163"/>
      <c r="S14" s="163"/>
      <c r="T14" s="163"/>
      <c r="U14" s="165"/>
      <c r="V14" s="163"/>
      <c r="W14" s="163"/>
      <c r="X14" s="163"/>
      <c r="Y14" s="165"/>
      <c r="Z14" s="164"/>
      <c r="AA14" s="164"/>
      <c r="AB14" s="164"/>
      <c r="AC14" s="165"/>
      <c r="AD14" s="175"/>
      <c r="AE14" s="164"/>
      <c r="AF14" s="176"/>
      <c r="AG14" s="177"/>
      <c r="AH14" s="178"/>
      <c r="AI14" s="176"/>
      <c r="AJ14" s="168"/>
      <c r="AK14" s="168"/>
      <c r="AL14" s="45"/>
      <c r="AM14" s="168"/>
      <c r="AN14" s="168"/>
      <c r="AO14" s="168"/>
      <c r="AP14" s="45"/>
      <c r="AQ14" s="168"/>
      <c r="AR14" s="168"/>
      <c r="AS14" s="168"/>
      <c r="AT14" s="45"/>
      <c r="AU14" s="179"/>
      <c r="AV14" s="168"/>
      <c r="AW14" s="168"/>
      <c r="AX14" s="168"/>
      <c r="AY14" s="167"/>
      <c r="AZ14" s="167"/>
      <c r="BA14" s="167"/>
      <c r="BB14" s="167"/>
      <c r="BC14" s="167"/>
      <c r="BD14" s="167"/>
      <c r="BE14" s="167"/>
      <c r="BF14" s="45"/>
      <c r="BG14" s="167"/>
      <c r="BH14" s="167"/>
      <c r="BI14" s="167"/>
      <c r="BJ14" s="167"/>
      <c r="BK14" s="167"/>
      <c r="BL14" s="167"/>
      <c r="BM14" s="167"/>
      <c r="BN14" s="167"/>
      <c r="BO14" s="167"/>
      <c r="BP14" s="167"/>
      <c r="BQ14" s="167"/>
      <c r="BR14" s="167"/>
      <c r="BS14" s="167"/>
      <c r="BT14" s="45"/>
      <c r="BU14" s="167"/>
      <c r="BV14" s="167"/>
      <c r="BW14" s="167"/>
      <c r="BX14" s="167"/>
      <c r="BY14" s="167"/>
      <c r="BZ14" s="45"/>
      <c r="CA14" s="167"/>
      <c r="CB14" s="167"/>
      <c r="CC14" s="167"/>
      <c r="CD14" s="167"/>
      <c r="CE14" s="167"/>
      <c r="CF14" s="45"/>
      <c r="CG14" s="168"/>
      <c r="CH14" s="168"/>
      <c r="CI14" s="168"/>
      <c r="CJ14" s="45"/>
      <c r="CK14" s="121"/>
    </row>
    <row r="15" spans="1:89" s="14" customFormat="1" x14ac:dyDescent="0.25">
      <c r="A15" s="379"/>
      <c r="B15" s="379" t="s">
        <v>206</v>
      </c>
      <c r="C15" s="387" t="s">
        <v>208</v>
      </c>
      <c r="D15" s="129" t="s">
        <v>153</v>
      </c>
      <c r="E15" s="21">
        <v>1.03</v>
      </c>
      <c r="F15" s="167"/>
      <c r="G15" s="21">
        <v>0.98</v>
      </c>
      <c r="H15" s="167"/>
      <c r="I15" s="45"/>
      <c r="J15" s="167"/>
      <c r="K15" s="167"/>
      <c r="L15" s="45"/>
      <c r="M15" s="179"/>
      <c r="N15" s="21">
        <v>0.9</v>
      </c>
      <c r="O15" s="21">
        <v>0.9</v>
      </c>
      <c r="P15" s="21">
        <v>0.9</v>
      </c>
      <c r="Q15" s="22">
        <v>0.9</v>
      </c>
      <c r="R15" s="21">
        <v>1.1000000000000001</v>
      </c>
      <c r="S15" s="9">
        <v>1.1000000000000001</v>
      </c>
      <c r="T15" s="9">
        <v>1.1000000000000001</v>
      </c>
      <c r="U15" s="22">
        <v>1.1000000000000001</v>
      </c>
      <c r="V15" s="167"/>
      <c r="W15" s="168"/>
      <c r="X15" s="168"/>
      <c r="Y15" s="45"/>
      <c r="Z15" s="9">
        <v>1.05</v>
      </c>
      <c r="AA15" s="9">
        <v>1.03</v>
      </c>
      <c r="AB15" s="9">
        <v>1.03</v>
      </c>
      <c r="AC15" s="45">
        <v>1.03</v>
      </c>
      <c r="AD15" s="179"/>
      <c r="AE15" s="168"/>
      <c r="AF15" s="168"/>
      <c r="AG15" s="167"/>
      <c r="AH15" s="45"/>
      <c r="AI15" s="168"/>
      <c r="AJ15" s="168"/>
      <c r="AK15" s="168"/>
      <c r="AL15" s="45"/>
      <c r="AM15" s="168"/>
      <c r="AN15" s="168"/>
      <c r="AO15" s="168"/>
      <c r="AP15" s="45"/>
      <c r="AQ15" s="168"/>
      <c r="AR15" s="168"/>
      <c r="AS15" s="168"/>
      <c r="AT15" s="45"/>
      <c r="AU15" s="179"/>
      <c r="AV15" s="168"/>
      <c r="AW15" s="168"/>
      <c r="AX15" s="168"/>
      <c r="AY15" s="167"/>
      <c r="AZ15" s="167"/>
      <c r="BA15" s="167"/>
      <c r="BB15" s="167"/>
      <c r="BC15" s="167"/>
      <c r="BD15" s="167"/>
      <c r="BE15" s="167"/>
      <c r="BF15" s="45"/>
      <c r="BG15" s="167"/>
      <c r="BH15" s="167"/>
      <c r="BI15" s="167"/>
      <c r="BJ15" s="167"/>
      <c r="BK15" s="167"/>
      <c r="BL15" s="167"/>
      <c r="BM15" s="167"/>
      <c r="BN15" s="167"/>
      <c r="BO15" s="167"/>
      <c r="BP15" s="167"/>
      <c r="BQ15" s="167"/>
      <c r="BR15" s="167"/>
      <c r="BS15" s="167"/>
      <c r="BT15" s="45"/>
      <c r="BU15" s="167"/>
      <c r="BV15" s="167"/>
      <c r="BW15" s="167"/>
      <c r="BX15" s="167"/>
      <c r="BY15" s="167"/>
      <c r="BZ15" s="45"/>
      <c r="CA15" s="167"/>
      <c r="CB15" s="167"/>
      <c r="CC15" s="167"/>
      <c r="CD15" s="167"/>
      <c r="CE15" s="167"/>
      <c r="CF15" s="45"/>
      <c r="CG15" s="168"/>
      <c r="CH15" s="168"/>
      <c r="CI15" s="168"/>
      <c r="CJ15" s="45"/>
      <c r="CK15" s="121"/>
    </row>
    <row r="16" spans="1:89" s="14" customFormat="1" x14ac:dyDescent="0.25">
      <c r="A16" s="379"/>
      <c r="B16" s="379"/>
      <c r="C16" s="387"/>
      <c r="D16" s="129" t="s">
        <v>269</v>
      </c>
      <c r="E16" s="52" t="s">
        <v>484</v>
      </c>
      <c r="F16" s="114"/>
      <c r="G16" s="52" t="s">
        <v>484</v>
      </c>
      <c r="H16" s="114"/>
      <c r="I16" s="116"/>
      <c r="J16" s="114"/>
      <c r="K16" s="114"/>
      <c r="L16" s="116"/>
      <c r="M16" s="182"/>
      <c r="N16" s="53" t="s">
        <v>691</v>
      </c>
      <c r="O16" s="53" t="s">
        <v>691</v>
      </c>
      <c r="P16" s="53" t="s">
        <v>691</v>
      </c>
      <c r="Q16" s="55" t="s">
        <v>691</v>
      </c>
      <c r="R16" s="62" t="s">
        <v>489</v>
      </c>
      <c r="S16" s="62" t="s">
        <v>489</v>
      </c>
      <c r="T16" s="62" t="s">
        <v>489</v>
      </c>
      <c r="U16" s="64" t="s">
        <v>489</v>
      </c>
      <c r="V16" s="163"/>
      <c r="W16" s="164"/>
      <c r="X16" s="164"/>
      <c r="Y16" s="165"/>
      <c r="Z16" s="62" t="s">
        <v>489</v>
      </c>
      <c r="AA16" s="62" t="s">
        <v>489</v>
      </c>
      <c r="AB16" s="62" t="s">
        <v>489</v>
      </c>
      <c r="AC16" s="64" t="s">
        <v>489</v>
      </c>
      <c r="AD16" s="175"/>
      <c r="AE16" s="164"/>
      <c r="AF16" s="176"/>
      <c r="AG16" s="177"/>
      <c r="AH16" s="178"/>
      <c r="AI16" s="176"/>
      <c r="AJ16" s="168"/>
      <c r="AK16" s="168"/>
      <c r="AL16" s="45"/>
      <c r="AM16" s="168"/>
      <c r="AN16" s="168"/>
      <c r="AO16" s="168"/>
      <c r="AP16" s="45"/>
      <c r="AQ16" s="168"/>
      <c r="AR16" s="168"/>
      <c r="AS16" s="168"/>
      <c r="AT16" s="45"/>
      <c r="AU16" s="179"/>
      <c r="AV16" s="168"/>
      <c r="AW16" s="168"/>
      <c r="AX16" s="168"/>
      <c r="AY16" s="167"/>
      <c r="AZ16" s="167"/>
      <c r="BA16" s="167"/>
      <c r="BB16" s="167"/>
      <c r="BC16" s="167"/>
      <c r="BD16" s="167"/>
      <c r="BE16" s="167"/>
      <c r="BF16" s="45"/>
      <c r="BG16" s="167"/>
      <c r="BH16" s="167"/>
      <c r="BI16" s="167"/>
      <c r="BJ16" s="167"/>
      <c r="BK16" s="167"/>
      <c r="BL16" s="167"/>
      <c r="BM16" s="167"/>
      <c r="BN16" s="167"/>
      <c r="BO16" s="167"/>
      <c r="BP16" s="167"/>
      <c r="BQ16" s="167"/>
      <c r="BR16" s="167"/>
      <c r="BS16" s="167"/>
      <c r="BT16" s="45"/>
      <c r="BU16" s="167"/>
      <c r="BV16" s="167"/>
      <c r="BW16" s="167"/>
      <c r="BX16" s="167"/>
      <c r="BY16" s="167"/>
      <c r="BZ16" s="45"/>
      <c r="CA16" s="167"/>
      <c r="CB16" s="167"/>
      <c r="CC16" s="167"/>
      <c r="CD16" s="167"/>
      <c r="CE16" s="167"/>
      <c r="CF16" s="45"/>
      <c r="CG16" s="168"/>
      <c r="CH16" s="168"/>
      <c r="CI16" s="168"/>
      <c r="CJ16" s="45"/>
      <c r="CK16" s="121"/>
    </row>
    <row r="17" spans="1:89" s="14" customFormat="1" x14ac:dyDescent="0.25">
      <c r="A17" s="379"/>
      <c r="B17" s="379" t="s">
        <v>206</v>
      </c>
      <c r="C17" s="379" t="s">
        <v>209</v>
      </c>
      <c r="D17" s="129" t="s">
        <v>154</v>
      </c>
      <c r="E17" s="21"/>
      <c r="F17" s="167"/>
      <c r="G17" s="21"/>
      <c r="H17" s="167"/>
      <c r="I17" s="45"/>
      <c r="J17" s="167"/>
      <c r="K17" s="167"/>
      <c r="L17" s="45"/>
      <c r="M17" s="179"/>
      <c r="N17" s="21">
        <v>1.1000000000000001</v>
      </c>
      <c r="O17" s="21">
        <v>1.1000000000000001</v>
      </c>
      <c r="P17" s="21">
        <v>1.1000000000000001</v>
      </c>
      <c r="Q17" s="22">
        <v>1.1000000000000001</v>
      </c>
      <c r="R17" s="21">
        <v>0.97</v>
      </c>
      <c r="S17" s="9">
        <v>0.97</v>
      </c>
      <c r="T17" s="9">
        <v>0.97</v>
      </c>
      <c r="U17" s="22">
        <v>0.97</v>
      </c>
      <c r="V17" s="167"/>
      <c r="W17" s="168"/>
      <c r="X17" s="168"/>
      <c r="Y17" s="45"/>
      <c r="Z17" s="9">
        <v>0.95</v>
      </c>
      <c r="AA17" s="9">
        <v>0.97</v>
      </c>
      <c r="AB17" s="9">
        <v>0.97</v>
      </c>
      <c r="AC17" s="45">
        <v>0.97</v>
      </c>
      <c r="AD17" s="179"/>
      <c r="AE17" s="168"/>
      <c r="AF17" s="168"/>
      <c r="AG17" s="167"/>
      <c r="AH17" s="45"/>
      <c r="AI17" s="168"/>
      <c r="AJ17" s="168"/>
      <c r="AK17" s="168"/>
      <c r="AL17" s="45"/>
      <c r="AM17" s="168"/>
      <c r="AN17" s="168"/>
      <c r="AO17" s="168"/>
      <c r="AP17" s="45"/>
      <c r="AQ17" s="168"/>
      <c r="AR17" s="168"/>
      <c r="AS17" s="168"/>
      <c r="AT17" s="45"/>
      <c r="AU17" s="179"/>
      <c r="AV17" s="168"/>
      <c r="AW17" s="168"/>
      <c r="AX17" s="168"/>
      <c r="AY17" s="167"/>
      <c r="AZ17" s="167"/>
      <c r="BA17" s="167"/>
      <c r="BB17" s="167"/>
      <c r="BC17" s="167"/>
      <c r="BD17" s="167"/>
      <c r="BE17" s="167"/>
      <c r="BF17" s="45"/>
      <c r="BG17" s="167"/>
      <c r="BH17" s="167"/>
      <c r="BI17" s="167"/>
      <c r="BJ17" s="167"/>
      <c r="BK17" s="167"/>
      <c r="BL17" s="167"/>
      <c r="BM17" s="167"/>
      <c r="BN17" s="167"/>
      <c r="BO17" s="167"/>
      <c r="BP17" s="167"/>
      <c r="BQ17" s="167"/>
      <c r="BR17" s="167"/>
      <c r="BS17" s="167"/>
      <c r="BT17" s="45"/>
      <c r="BU17" s="167"/>
      <c r="BV17" s="167"/>
      <c r="BW17" s="167"/>
      <c r="BX17" s="167"/>
      <c r="BY17" s="167"/>
      <c r="BZ17" s="45"/>
      <c r="CA17" s="167"/>
      <c r="CB17" s="167"/>
      <c r="CC17" s="167"/>
      <c r="CD17" s="167"/>
      <c r="CE17" s="167"/>
      <c r="CF17" s="45"/>
      <c r="CG17" s="168"/>
      <c r="CH17" s="168"/>
      <c r="CI17" s="168"/>
      <c r="CJ17" s="45"/>
      <c r="CK17" s="121"/>
    </row>
    <row r="18" spans="1:89" s="14" customFormat="1" x14ac:dyDescent="0.25">
      <c r="A18" s="379"/>
      <c r="B18" s="379"/>
      <c r="C18" s="379"/>
      <c r="D18" s="129" t="s">
        <v>270</v>
      </c>
      <c r="E18" s="114"/>
      <c r="F18" s="114"/>
      <c r="G18" s="114"/>
      <c r="H18" s="114"/>
      <c r="I18" s="116"/>
      <c r="J18" s="114"/>
      <c r="K18" s="114"/>
      <c r="L18" s="116"/>
      <c r="M18" s="182"/>
      <c r="N18" s="53" t="s">
        <v>691</v>
      </c>
      <c r="O18" s="53" t="s">
        <v>691</v>
      </c>
      <c r="P18" s="53" t="s">
        <v>691</v>
      </c>
      <c r="Q18" s="55" t="s">
        <v>691</v>
      </c>
      <c r="R18" s="62" t="s">
        <v>489</v>
      </c>
      <c r="S18" s="62" t="s">
        <v>489</v>
      </c>
      <c r="T18" s="62" t="s">
        <v>489</v>
      </c>
      <c r="U18" s="64" t="s">
        <v>489</v>
      </c>
      <c r="V18" s="164"/>
      <c r="W18" s="164"/>
      <c r="X18" s="164"/>
      <c r="Y18" s="165"/>
      <c r="Z18" s="62" t="s">
        <v>489</v>
      </c>
      <c r="AA18" s="62" t="s">
        <v>489</v>
      </c>
      <c r="AB18" s="62" t="s">
        <v>489</v>
      </c>
      <c r="AC18" s="64" t="s">
        <v>489</v>
      </c>
      <c r="AD18" s="175"/>
      <c r="AE18" s="164"/>
      <c r="AF18" s="176"/>
      <c r="AG18" s="177"/>
      <c r="AH18" s="178"/>
      <c r="AI18" s="176"/>
      <c r="AJ18" s="168"/>
      <c r="AK18" s="168"/>
      <c r="AL18" s="45"/>
      <c r="AM18" s="168"/>
      <c r="AN18" s="168"/>
      <c r="AO18" s="168"/>
      <c r="AP18" s="45"/>
      <c r="AQ18" s="168"/>
      <c r="AR18" s="168"/>
      <c r="AS18" s="168"/>
      <c r="AT18" s="45"/>
      <c r="AU18" s="179"/>
      <c r="AV18" s="168"/>
      <c r="AW18" s="168"/>
      <c r="AX18" s="168"/>
      <c r="AY18" s="167"/>
      <c r="AZ18" s="167"/>
      <c r="BA18" s="167"/>
      <c r="BB18" s="167"/>
      <c r="BC18" s="167"/>
      <c r="BD18" s="167"/>
      <c r="BE18" s="167"/>
      <c r="BF18" s="45"/>
      <c r="BG18" s="167"/>
      <c r="BH18" s="167"/>
      <c r="BI18" s="167"/>
      <c r="BJ18" s="167"/>
      <c r="BK18" s="167"/>
      <c r="BL18" s="167"/>
      <c r="BM18" s="167"/>
      <c r="BN18" s="167"/>
      <c r="BO18" s="167"/>
      <c r="BP18" s="167"/>
      <c r="BQ18" s="167"/>
      <c r="BR18" s="167"/>
      <c r="BS18" s="167"/>
      <c r="BT18" s="45"/>
      <c r="BU18" s="167"/>
      <c r="BV18" s="167"/>
      <c r="BW18" s="167"/>
      <c r="BX18" s="167"/>
      <c r="BY18" s="167"/>
      <c r="BZ18" s="45"/>
      <c r="CA18" s="167"/>
      <c r="CB18" s="167"/>
      <c r="CC18" s="167"/>
      <c r="CD18" s="167"/>
      <c r="CE18" s="167"/>
      <c r="CF18" s="45"/>
      <c r="CG18" s="168"/>
      <c r="CH18" s="168"/>
      <c r="CI18" s="168"/>
      <c r="CJ18" s="45"/>
      <c r="CK18" s="121"/>
    </row>
    <row r="19" spans="1:89" s="14" customFormat="1" x14ac:dyDescent="0.25">
      <c r="A19" s="379"/>
      <c r="B19" s="379" t="s">
        <v>206</v>
      </c>
      <c r="C19" s="387" t="s">
        <v>210</v>
      </c>
      <c r="D19" s="129" t="s">
        <v>155</v>
      </c>
      <c r="E19" s="167"/>
      <c r="F19" s="167"/>
      <c r="G19" s="167"/>
      <c r="H19" s="167"/>
      <c r="I19" s="45"/>
      <c r="J19" s="167"/>
      <c r="K19" s="167"/>
      <c r="L19" s="45"/>
      <c r="M19" s="179"/>
      <c r="N19" s="121"/>
      <c r="O19" s="167"/>
      <c r="P19" s="167"/>
      <c r="Q19" s="45"/>
      <c r="R19" s="167"/>
      <c r="S19" s="168"/>
      <c r="T19" s="168"/>
      <c r="U19" s="45"/>
      <c r="V19" s="168"/>
      <c r="W19" s="168"/>
      <c r="X19" s="168"/>
      <c r="Y19" s="45"/>
      <c r="Z19" s="9"/>
      <c r="AA19" s="9"/>
      <c r="AB19" s="9"/>
      <c r="AC19" s="45"/>
      <c r="AD19" s="179"/>
      <c r="AE19" s="168"/>
      <c r="AF19" s="168"/>
      <c r="AG19" s="167"/>
      <c r="AH19" s="45"/>
      <c r="AI19" s="168"/>
      <c r="AJ19" s="168"/>
      <c r="AK19" s="168"/>
      <c r="AL19" s="45"/>
      <c r="AM19" s="168"/>
      <c r="AN19" s="168"/>
      <c r="AO19" s="168"/>
      <c r="AP19" s="45"/>
      <c r="AQ19" s="168"/>
      <c r="AR19" s="168"/>
      <c r="AS19" s="168"/>
      <c r="AT19" s="45"/>
      <c r="AU19" s="179"/>
      <c r="AV19" s="168"/>
      <c r="AW19" s="168"/>
      <c r="AX19" s="168"/>
      <c r="AY19" s="167"/>
      <c r="AZ19" s="167"/>
      <c r="BA19" s="167"/>
      <c r="BB19" s="167"/>
      <c r="BC19" s="167"/>
      <c r="BD19" s="167"/>
      <c r="BE19" s="167"/>
      <c r="BF19" s="45"/>
      <c r="BG19" s="167"/>
      <c r="BH19" s="167"/>
      <c r="BI19" s="167"/>
      <c r="BJ19" s="167"/>
      <c r="BK19" s="167"/>
      <c r="BL19" s="167"/>
      <c r="BM19" s="167"/>
      <c r="BN19" s="167"/>
      <c r="BO19" s="167"/>
      <c r="BP19" s="167"/>
      <c r="BQ19" s="167"/>
      <c r="BR19" s="167"/>
      <c r="BS19" s="167"/>
      <c r="BT19" s="45"/>
      <c r="BU19" s="167"/>
      <c r="BV19" s="167"/>
      <c r="BW19" s="167"/>
      <c r="BX19" s="167"/>
      <c r="BY19" s="167"/>
      <c r="BZ19" s="45"/>
      <c r="CA19" s="167"/>
      <c r="CB19" s="167"/>
      <c r="CC19" s="167"/>
      <c r="CD19" s="167"/>
      <c r="CE19" s="167"/>
      <c r="CF19" s="45"/>
      <c r="CG19" s="168"/>
      <c r="CH19" s="168"/>
      <c r="CI19" s="168"/>
      <c r="CJ19" s="45"/>
      <c r="CK19" s="121"/>
    </row>
    <row r="20" spans="1:89" s="14" customFormat="1" x14ac:dyDescent="0.25">
      <c r="A20" s="379"/>
      <c r="B20" s="379"/>
      <c r="C20" s="387"/>
      <c r="D20" s="129" t="s">
        <v>271</v>
      </c>
      <c r="E20" s="114"/>
      <c r="F20" s="114"/>
      <c r="G20" s="114"/>
      <c r="H20" s="114"/>
      <c r="I20" s="116"/>
      <c r="J20" s="114"/>
      <c r="K20" s="114"/>
      <c r="L20" s="116"/>
      <c r="M20" s="182"/>
      <c r="N20" s="167"/>
      <c r="O20" s="114"/>
      <c r="P20" s="114"/>
      <c r="Q20" s="116"/>
      <c r="R20" s="163"/>
      <c r="S20" s="164"/>
      <c r="T20" s="164"/>
      <c r="U20" s="165"/>
      <c r="V20" s="164"/>
      <c r="W20" s="164"/>
      <c r="X20" s="164"/>
      <c r="Y20" s="165"/>
      <c r="Z20" s="164"/>
      <c r="AA20" s="164"/>
      <c r="AB20" s="164"/>
      <c r="AC20" s="165"/>
      <c r="AD20" s="175"/>
      <c r="AE20" s="164"/>
      <c r="AF20" s="176"/>
      <c r="AG20" s="177"/>
      <c r="AH20" s="178"/>
      <c r="AI20" s="176"/>
      <c r="AJ20" s="168"/>
      <c r="AK20" s="168"/>
      <c r="AL20" s="45"/>
      <c r="AM20" s="168"/>
      <c r="AN20" s="168"/>
      <c r="AO20" s="168"/>
      <c r="AP20" s="45"/>
      <c r="AQ20" s="168"/>
      <c r="AR20" s="168"/>
      <c r="AS20" s="168"/>
      <c r="AT20" s="45"/>
      <c r="AU20" s="179"/>
      <c r="AV20" s="168"/>
      <c r="AW20" s="168"/>
      <c r="AX20" s="168"/>
      <c r="AY20" s="167"/>
      <c r="AZ20" s="167"/>
      <c r="BA20" s="167"/>
      <c r="BB20" s="167"/>
      <c r="BC20" s="167"/>
      <c r="BD20" s="167"/>
      <c r="BE20" s="167"/>
      <c r="BF20" s="45"/>
      <c r="BG20" s="167"/>
      <c r="BH20" s="167"/>
      <c r="BI20" s="167"/>
      <c r="BJ20" s="167"/>
      <c r="BK20" s="167"/>
      <c r="BL20" s="167"/>
      <c r="BM20" s="167"/>
      <c r="BN20" s="167"/>
      <c r="BO20" s="167"/>
      <c r="BP20" s="167"/>
      <c r="BQ20" s="167"/>
      <c r="BR20" s="167"/>
      <c r="BS20" s="167"/>
      <c r="BT20" s="45"/>
      <c r="BU20" s="167"/>
      <c r="BV20" s="167"/>
      <c r="BW20" s="167"/>
      <c r="BX20" s="167"/>
      <c r="BY20" s="167"/>
      <c r="BZ20" s="45"/>
      <c r="CA20" s="167"/>
      <c r="CB20" s="167"/>
      <c r="CC20" s="167"/>
      <c r="CD20" s="167"/>
      <c r="CE20" s="167"/>
      <c r="CF20" s="45"/>
      <c r="CG20" s="168"/>
      <c r="CH20" s="168"/>
      <c r="CI20" s="168"/>
      <c r="CJ20" s="45"/>
      <c r="CK20" s="121"/>
    </row>
    <row r="21" spans="1:89" s="14" customFormat="1" x14ac:dyDescent="0.25">
      <c r="A21" s="379"/>
      <c r="B21" s="379" t="s">
        <v>206</v>
      </c>
      <c r="C21" s="379" t="s">
        <v>211</v>
      </c>
      <c r="D21" s="129" t="s">
        <v>156</v>
      </c>
      <c r="E21" s="167"/>
      <c r="F21" s="167"/>
      <c r="G21" s="167"/>
      <c r="H21" s="167"/>
      <c r="I21" s="45"/>
      <c r="J21" s="167"/>
      <c r="K21" s="167"/>
      <c r="L21" s="45"/>
      <c r="M21" s="179"/>
      <c r="N21" s="167"/>
      <c r="O21" s="167"/>
      <c r="P21" s="167"/>
      <c r="Q21" s="45"/>
      <c r="R21" s="167"/>
      <c r="S21" s="168"/>
      <c r="T21" s="168"/>
      <c r="U21" s="45"/>
      <c r="V21" s="168"/>
      <c r="W21" s="168"/>
      <c r="X21" s="168"/>
      <c r="Y21" s="45"/>
      <c r="Z21" s="168"/>
      <c r="AA21" s="168"/>
      <c r="AB21" s="168"/>
      <c r="AC21" s="45"/>
      <c r="AD21" s="179"/>
      <c r="AE21" s="168"/>
      <c r="AF21" s="168"/>
      <c r="AG21" s="167"/>
      <c r="AH21" s="45"/>
      <c r="AI21" s="168"/>
      <c r="AJ21" s="168"/>
      <c r="AK21" s="168"/>
      <c r="AL21" s="45"/>
      <c r="AM21" s="168"/>
      <c r="AN21" s="168"/>
      <c r="AO21" s="168"/>
      <c r="AP21" s="45"/>
      <c r="AQ21" s="168"/>
      <c r="AR21" s="168"/>
      <c r="AS21" s="168"/>
      <c r="AT21" s="45"/>
      <c r="AU21" s="179"/>
      <c r="AV21" s="168"/>
      <c r="AW21" s="168"/>
      <c r="AX21" s="168"/>
      <c r="AY21" s="167"/>
      <c r="AZ21" s="167"/>
      <c r="BA21" s="167"/>
      <c r="BB21" s="167"/>
      <c r="BC21" s="167"/>
      <c r="BD21" s="167"/>
      <c r="BE21" s="167"/>
      <c r="BF21" s="45"/>
      <c r="BG21" s="167"/>
      <c r="BH21" s="167"/>
      <c r="BI21" s="167"/>
      <c r="BJ21" s="167"/>
      <c r="BK21" s="167"/>
      <c r="BL21" s="167"/>
      <c r="BM21" s="167"/>
      <c r="BN21" s="167"/>
      <c r="BO21" s="167"/>
      <c r="BP21" s="167"/>
      <c r="BQ21" s="167"/>
      <c r="BR21" s="167"/>
      <c r="BS21" s="167"/>
      <c r="BT21" s="45"/>
      <c r="BU21" s="167"/>
      <c r="BV21" s="167"/>
      <c r="BW21" s="167"/>
      <c r="BX21" s="167"/>
      <c r="BY21" s="167"/>
      <c r="BZ21" s="45"/>
      <c r="CA21" s="167"/>
      <c r="CB21" s="167"/>
      <c r="CC21" s="167"/>
      <c r="CD21" s="167"/>
      <c r="CE21" s="167"/>
      <c r="CF21" s="45"/>
      <c r="CG21" s="168"/>
      <c r="CH21" s="168"/>
      <c r="CI21" s="168"/>
      <c r="CJ21" s="45"/>
      <c r="CK21" s="121"/>
    </row>
    <row r="22" spans="1:89" s="14" customFormat="1" x14ac:dyDescent="0.25">
      <c r="A22" s="380"/>
      <c r="B22" s="380"/>
      <c r="C22" s="380"/>
      <c r="D22" s="129" t="s">
        <v>272</v>
      </c>
      <c r="E22" s="114"/>
      <c r="F22" s="114"/>
      <c r="G22" s="114"/>
      <c r="H22" s="114"/>
      <c r="I22" s="116"/>
      <c r="J22" s="114"/>
      <c r="K22" s="114"/>
      <c r="L22" s="116"/>
      <c r="M22" s="182"/>
      <c r="N22" s="114"/>
      <c r="O22" s="114"/>
      <c r="P22" s="114"/>
      <c r="Q22" s="116"/>
      <c r="R22" s="163"/>
      <c r="S22" s="164"/>
      <c r="T22" s="164"/>
      <c r="U22" s="165"/>
      <c r="V22" s="164"/>
      <c r="W22" s="164"/>
      <c r="X22" s="164"/>
      <c r="Y22" s="165"/>
      <c r="Z22" s="164"/>
      <c r="AA22" s="164"/>
      <c r="AB22" s="164"/>
      <c r="AC22" s="165"/>
      <c r="AD22" s="175"/>
      <c r="AE22" s="164"/>
      <c r="AF22" s="176"/>
      <c r="AG22" s="177"/>
      <c r="AH22" s="178"/>
      <c r="AI22" s="176"/>
      <c r="AJ22" s="168"/>
      <c r="AK22" s="168"/>
      <c r="AL22" s="45"/>
      <c r="AM22" s="168"/>
      <c r="AN22" s="168"/>
      <c r="AO22" s="168"/>
      <c r="AP22" s="45"/>
      <c r="AQ22" s="168"/>
      <c r="AR22" s="168"/>
      <c r="AS22" s="168"/>
      <c r="AT22" s="45"/>
      <c r="AU22" s="179"/>
      <c r="AV22" s="168"/>
      <c r="AW22" s="168"/>
      <c r="AX22" s="168"/>
      <c r="AY22" s="167"/>
      <c r="AZ22" s="167"/>
      <c r="BA22" s="167"/>
      <c r="BB22" s="167"/>
      <c r="BC22" s="167"/>
      <c r="BD22" s="167"/>
      <c r="BE22" s="167"/>
      <c r="BF22" s="45"/>
      <c r="BG22" s="167"/>
      <c r="BH22" s="167"/>
      <c r="BI22" s="167"/>
      <c r="BJ22" s="167"/>
      <c r="BK22" s="167"/>
      <c r="BL22" s="167"/>
      <c r="BM22" s="167"/>
      <c r="BN22" s="167"/>
      <c r="BO22" s="167"/>
      <c r="BP22" s="167"/>
      <c r="BQ22" s="167"/>
      <c r="BR22" s="167"/>
      <c r="BS22" s="167"/>
      <c r="BT22" s="45"/>
      <c r="BU22" s="167"/>
      <c r="BV22" s="167"/>
      <c r="BW22" s="167"/>
      <c r="BX22" s="167"/>
      <c r="BY22" s="167"/>
      <c r="BZ22" s="45"/>
      <c r="CA22" s="167"/>
      <c r="CB22" s="167"/>
      <c r="CC22" s="167"/>
      <c r="CD22" s="167"/>
      <c r="CE22" s="167"/>
      <c r="CF22" s="45"/>
      <c r="CG22" s="168"/>
      <c r="CH22" s="168"/>
      <c r="CI22" s="168"/>
      <c r="CJ22" s="45"/>
      <c r="CK22" s="121"/>
    </row>
    <row r="23" spans="1:89" s="7" customFormat="1" x14ac:dyDescent="0.25">
      <c r="A23" s="378" t="s">
        <v>148</v>
      </c>
      <c r="B23" s="378" t="s">
        <v>1040</v>
      </c>
      <c r="C23" s="386" t="s">
        <v>213</v>
      </c>
      <c r="D23" s="128" t="s">
        <v>157</v>
      </c>
      <c r="E23" s="166"/>
      <c r="F23" s="166"/>
      <c r="G23" s="166"/>
      <c r="H23" s="166"/>
      <c r="I23" s="44"/>
      <c r="J23" s="166"/>
      <c r="K23" s="166"/>
      <c r="L23" s="44"/>
      <c r="M23" s="180"/>
      <c r="N23" s="29"/>
      <c r="O23" s="29"/>
      <c r="P23" s="29"/>
      <c r="Q23" s="30">
        <v>0</v>
      </c>
      <c r="R23" s="166"/>
      <c r="S23" s="166"/>
      <c r="T23" s="29"/>
      <c r="U23" s="30">
        <v>0</v>
      </c>
      <c r="V23" s="29"/>
      <c r="W23" s="29"/>
      <c r="X23" s="29"/>
      <c r="Y23" s="30">
        <v>0</v>
      </c>
      <c r="Z23" s="29"/>
      <c r="AA23" s="29"/>
      <c r="AB23" s="29"/>
      <c r="AC23" s="44">
        <v>0</v>
      </c>
      <c r="AD23" s="180"/>
      <c r="AE23" s="166"/>
      <c r="AF23" s="166"/>
      <c r="AG23" s="166"/>
      <c r="AH23" s="44"/>
      <c r="AI23" s="28"/>
      <c r="AJ23" s="29"/>
      <c r="AK23" s="82">
        <v>1</v>
      </c>
      <c r="AL23" s="44">
        <v>0</v>
      </c>
      <c r="AM23" s="29"/>
      <c r="AN23" s="29"/>
      <c r="AO23" s="29"/>
      <c r="AP23" s="30">
        <v>0</v>
      </c>
      <c r="AQ23" s="166"/>
      <c r="AR23" s="166"/>
      <c r="AS23" s="166"/>
      <c r="AT23" s="30">
        <v>0</v>
      </c>
      <c r="AU23" s="180"/>
      <c r="AV23" s="166"/>
      <c r="AW23" s="166"/>
      <c r="AX23" s="166"/>
      <c r="AY23" s="166"/>
      <c r="AZ23" s="166"/>
      <c r="BA23" s="166"/>
      <c r="BB23" s="166"/>
      <c r="BC23" s="166"/>
      <c r="BD23" s="166"/>
      <c r="BE23" s="166"/>
      <c r="BF23" s="44"/>
      <c r="BG23" s="166"/>
      <c r="BH23" s="166"/>
      <c r="BI23" s="166"/>
      <c r="BJ23" s="166"/>
      <c r="BK23" s="166"/>
      <c r="BL23" s="166"/>
      <c r="BM23" s="166"/>
      <c r="BN23" s="166"/>
      <c r="BO23" s="166"/>
      <c r="BP23" s="166"/>
      <c r="BQ23" s="166"/>
      <c r="BR23" s="166"/>
      <c r="BS23" s="166"/>
      <c r="BT23" s="44"/>
      <c r="BU23" s="29">
        <v>3</v>
      </c>
      <c r="BV23" s="29">
        <v>0.1</v>
      </c>
      <c r="BW23" s="29">
        <v>0.42</v>
      </c>
      <c r="BX23" s="29">
        <v>0.4</v>
      </c>
      <c r="BY23" s="29"/>
      <c r="BZ23" s="30"/>
      <c r="CA23" s="29">
        <v>2.5</v>
      </c>
      <c r="CB23" s="29">
        <v>3.4</v>
      </c>
      <c r="CC23" s="29">
        <v>0.06</v>
      </c>
      <c r="CD23" s="29">
        <v>0.3</v>
      </c>
      <c r="CE23" s="29"/>
      <c r="CF23" s="30"/>
      <c r="CG23" s="29"/>
      <c r="CH23" s="29"/>
      <c r="CI23" s="29">
        <v>0</v>
      </c>
      <c r="CJ23" s="30">
        <v>0</v>
      </c>
    </row>
    <row r="24" spans="1:89" s="14" customFormat="1" x14ac:dyDescent="0.25">
      <c r="A24" s="379"/>
      <c r="B24" s="379"/>
      <c r="C24" s="387"/>
      <c r="D24" s="129" t="s">
        <v>273</v>
      </c>
      <c r="E24" s="114"/>
      <c r="F24" s="114"/>
      <c r="G24" s="114"/>
      <c r="H24" s="114"/>
      <c r="I24" s="116"/>
      <c r="J24" s="114"/>
      <c r="K24" s="114"/>
      <c r="L24" s="116"/>
      <c r="M24" s="182"/>
      <c r="N24" s="114"/>
      <c r="O24" s="114"/>
      <c r="P24" s="114"/>
      <c r="Q24" s="64" t="s">
        <v>489</v>
      </c>
      <c r="R24" s="163"/>
      <c r="S24" s="164"/>
      <c r="T24" s="114"/>
      <c r="U24" s="64" t="s">
        <v>489</v>
      </c>
      <c r="V24" s="164"/>
      <c r="W24" s="164"/>
      <c r="X24" s="114"/>
      <c r="Y24" s="64" t="s">
        <v>489</v>
      </c>
      <c r="Z24" s="164"/>
      <c r="AA24" s="164"/>
      <c r="AB24" s="114"/>
      <c r="AC24" s="64" t="s">
        <v>489</v>
      </c>
      <c r="AD24" s="175"/>
      <c r="AE24" s="164"/>
      <c r="AF24" s="176"/>
      <c r="AG24" s="177"/>
      <c r="AH24" s="178"/>
      <c r="AI24" s="190"/>
      <c r="AJ24" s="167"/>
      <c r="AK24" s="263" t="s">
        <v>821</v>
      </c>
      <c r="AL24" s="261" t="s">
        <v>821</v>
      </c>
      <c r="AM24" s="168"/>
      <c r="AN24" s="168"/>
      <c r="AO24" s="168"/>
      <c r="AP24" s="89" t="s">
        <v>485</v>
      </c>
      <c r="AQ24" s="168"/>
      <c r="AR24" s="168"/>
      <c r="AS24" s="168"/>
      <c r="AT24" s="89" t="s">
        <v>485</v>
      </c>
      <c r="AU24" s="179"/>
      <c r="AV24" s="168"/>
      <c r="AW24" s="168"/>
      <c r="AX24" s="168"/>
      <c r="AY24" s="168"/>
      <c r="AZ24" s="167"/>
      <c r="BA24" s="167"/>
      <c r="BB24" s="167"/>
      <c r="BC24" s="167"/>
      <c r="BD24" s="167"/>
      <c r="BE24" s="167"/>
      <c r="BF24" s="45"/>
      <c r="BG24" s="167"/>
      <c r="BH24" s="167"/>
      <c r="BI24" s="167"/>
      <c r="BJ24" s="167"/>
      <c r="BK24" s="167"/>
      <c r="BL24" s="167"/>
      <c r="BM24" s="167"/>
      <c r="BN24" s="167"/>
      <c r="BO24" s="167"/>
      <c r="BP24" s="167"/>
      <c r="BQ24" s="167"/>
      <c r="BR24" s="167"/>
      <c r="BS24" s="167"/>
      <c r="BT24" s="45"/>
      <c r="BU24" s="91" t="s">
        <v>486</v>
      </c>
      <c r="BV24" s="91" t="s">
        <v>486</v>
      </c>
      <c r="BW24" s="91" t="s">
        <v>486</v>
      </c>
      <c r="BX24" s="91" t="s">
        <v>486</v>
      </c>
      <c r="BY24" s="167"/>
      <c r="BZ24" s="45"/>
      <c r="CA24" s="91" t="s">
        <v>486</v>
      </c>
      <c r="CB24" s="91" t="s">
        <v>486</v>
      </c>
      <c r="CC24" s="91" t="s">
        <v>486</v>
      </c>
      <c r="CD24" s="91" t="s">
        <v>486</v>
      </c>
      <c r="CE24" s="167"/>
      <c r="CF24" s="45"/>
      <c r="CG24" s="168"/>
      <c r="CH24" s="168"/>
      <c r="CI24" s="263" t="s">
        <v>821</v>
      </c>
      <c r="CJ24" s="261" t="s">
        <v>821</v>
      </c>
    </row>
    <row r="25" spans="1:89" s="14" customFormat="1" x14ac:dyDescent="0.25">
      <c r="A25" s="379"/>
      <c r="B25" s="379" t="s">
        <v>212</v>
      </c>
      <c r="C25" s="387" t="s">
        <v>214</v>
      </c>
      <c r="D25" s="129" t="s">
        <v>158</v>
      </c>
      <c r="E25" s="167"/>
      <c r="F25" s="167"/>
      <c r="G25" s="167"/>
      <c r="H25" s="167"/>
      <c r="I25" s="45"/>
      <c r="J25" s="167"/>
      <c r="K25" s="21">
        <v>1.07</v>
      </c>
      <c r="L25" s="45"/>
      <c r="M25" s="179"/>
      <c r="N25" s="167"/>
      <c r="O25" s="167"/>
      <c r="P25" s="21">
        <v>0</v>
      </c>
      <c r="Q25" s="22"/>
      <c r="R25" s="167"/>
      <c r="S25" s="168"/>
      <c r="T25" s="21">
        <v>0</v>
      </c>
      <c r="U25" s="22"/>
      <c r="V25" s="9"/>
      <c r="W25" s="9"/>
      <c r="X25" s="21">
        <v>0</v>
      </c>
      <c r="Y25" s="22"/>
      <c r="Z25" s="9"/>
      <c r="AA25" s="9"/>
      <c r="AB25" s="21">
        <v>0</v>
      </c>
      <c r="AC25" s="45"/>
      <c r="AD25" s="179"/>
      <c r="AE25" s="168"/>
      <c r="AF25" s="168"/>
      <c r="AG25" s="167"/>
      <c r="AH25" s="45"/>
      <c r="AI25" s="189"/>
      <c r="AJ25" s="167"/>
      <c r="AK25" s="167">
        <v>0</v>
      </c>
      <c r="AL25" s="208">
        <v>0.5</v>
      </c>
      <c r="AM25" s="168"/>
      <c r="AN25" s="168"/>
      <c r="AO25" s="9">
        <v>0</v>
      </c>
      <c r="AP25" s="22"/>
      <c r="AQ25" s="9"/>
      <c r="AR25" s="9"/>
      <c r="AS25" s="9">
        <v>0</v>
      </c>
      <c r="AT25" s="22"/>
      <c r="AU25" s="179"/>
      <c r="AV25" s="168"/>
      <c r="AW25" s="168"/>
      <c r="AX25" s="168"/>
      <c r="AY25" s="168"/>
      <c r="AZ25" s="167"/>
      <c r="BA25" s="167"/>
      <c r="BB25" s="167"/>
      <c r="BC25" s="167"/>
      <c r="BD25" s="167"/>
      <c r="BE25" s="167"/>
      <c r="BF25" s="45"/>
      <c r="BG25" s="167"/>
      <c r="BH25" s="167"/>
      <c r="BI25" s="167"/>
      <c r="BJ25" s="167"/>
      <c r="BK25" s="167"/>
      <c r="BL25" s="167"/>
      <c r="BM25" s="167"/>
      <c r="BN25" s="167"/>
      <c r="BO25" s="167"/>
      <c r="BP25" s="167"/>
      <c r="BQ25" s="167"/>
      <c r="BR25" s="167"/>
      <c r="BS25" s="167"/>
      <c r="BT25" s="45"/>
      <c r="BU25" s="21"/>
      <c r="BV25" s="21"/>
      <c r="BW25" s="21"/>
      <c r="BX25" s="21"/>
      <c r="BY25" s="21"/>
      <c r="BZ25" s="22"/>
      <c r="CA25" s="21"/>
      <c r="CB25" s="21"/>
      <c r="CC25" s="21"/>
      <c r="CD25" s="21"/>
      <c r="CE25" s="21"/>
      <c r="CF25" s="22"/>
      <c r="CG25" s="9"/>
      <c r="CH25" s="9"/>
      <c r="CI25" s="9">
        <v>0</v>
      </c>
      <c r="CJ25" s="22">
        <v>0</v>
      </c>
    </row>
    <row r="26" spans="1:89" s="14" customFormat="1" x14ac:dyDescent="0.25">
      <c r="A26" s="379"/>
      <c r="B26" s="379"/>
      <c r="C26" s="387"/>
      <c r="D26" s="129" t="s">
        <v>274</v>
      </c>
      <c r="E26" s="114"/>
      <c r="F26" s="114"/>
      <c r="G26" s="114"/>
      <c r="H26" s="114"/>
      <c r="I26" s="116"/>
      <c r="J26" s="114"/>
      <c r="K26" s="52" t="s">
        <v>488</v>
      </c>
      <c r="L26" s="116"/>
      <c r="M26" s="182"/>
      <c r="N26" s="114"/>
      <c r="O26" s="114"/>
      <c r="P26" s="62" t="s">
        <v>489</v>
      </c>
      <c r="Q26" s="116"/>
      <c r="R26" s="163"/>
      <c r="S26" s="164"/>
      <c r="T26" s="62" t="s">
        <v>489</v>
      </c>
      <c r="U26" s="116"/>
      <c r="V26" s="164"/>
      <c r="W26" s="164"/>
      <c r="X26" s="62" t="s">
        <v>489</v>
      </c>
      <c r="Y26" s="116"/>
      <c r="Z26" s="164"/>
      <c r="AA26" s="164"/>
      <c r="AB26" s="62" t="s">
        <v>489</v>
      </c>
      <c r="AC26" s="165"/>
      <c r="AD26" s="175"/>
      <c r="AE26" s="164"/>
      <c r="AF26" s="176"/>
      <c r="AG26" s="177"/>
      <c r="AH26" s="178"/>
      <c r="AI26" s="190"/>
      <c r="AJ26" s="167"/>
      <c r="AK26" s="263" t="s">
        <v>821</v>
      </c>
      <c r="AL26" s="261" t="s">
        <v>821</v>
      </c>
      <c r="AM26" s="168"/>
      <c r="AN26" s="168"/>
      <c r="AO26" s="91" t="s">
        <v>485</v>
      </c>
      <c r="AP26" s="45"/>
      <c r="AQ26" s="168"/>
      <c r="AR26" s="168"/>
      <c r="AS26" s="91" t="s">
        <v>485</v>
      </c>
      <c r="AT26" s="45"/>
      <c r="AU26" s="179"/>
      <c r="AV26" s="168"/>
      <c r="AW26" s="168"/>
      <c r="AX26" s="168"/>
      <c r="AY26" s="168"/>
      <c r="AZ26" s="167"/>
      <c r="BA26" s="167"/>
      <c r="BB26" s="167"/>
      <c r="BC26" s="167"/>
      <c r="BD26" s="167"/>
      <c r="BE26" s="167"/>
      <c r="BF26" s="45"/>
      <c r="BG26" s="167"/>
      <c r="BH26" s="167"/>
      <c r="BI26" s="167"/>
      <c r="BJ26" s="167"/>
      <c r="BK26" s="167"/>
      <c r="BL26" s="167"/>
      <c r="BM26" s="167"/>
      <c r="BN26" s="167"/>
      <c r="BO26" s="167"/>
      <c r="BP26" s="167"/>
      <c r="BQ26" s="167"/>
      <c r="BR26" s="167"/>
      <c r="BS26" s="167"/>
      <c r="BT26" s="45"/>
      <c r="BU26" s="167"/>
      <c r="BV26" s="167"/>
      <c r="BW26" s="167"/>
      <c r="BX26" s="167"/>
      <c r="BY26" s="167"/>
      <c r="BZ26" s="45"/>
      <c r="CA26" s="167"/>
      <c r="CB26" s="167"/>
      <c r="CC26" s="167"/>
      <c r="CD26" s="167"/>
      <c r="CE26" s="167"/>
      <c r="CF26" s="45"/>
      <c r="CG26" s="168"/>
      <c r="CH26" s="168"/>
      <c r="CI26" s="263" t="s">
        <v>821</v>
      </c>
      <c r="CJ26" s="261" t="s">
        <v>821</v>
      </c>
    </row>
    <row r="27" spans="1:89" s="14" customFormat="1" x14ac:dyDescent="0.25">
      <c r="A27" s="379"/>
      <c r="B27" s="379" t="s">
        <v>212</v>
      </c>
      <c r="C27" s="387" t="s">
        <v>215</v>
      </c>
      <c r="D27" s="129" t="s">
        <v>159</v>
      </c>
      <c r="E27" s="167"/>
      <c r="F27" s="167"/>
      <c r="G27" s="167"/>
      <c r="H27" s="167"/>
      <c r="I27" s="45"/>
      <c r="J27" s="167"/>
      <c r="K27" s="21">
        <v>0</v>
      </c>
      <c r="L27" s="45"/>
      <c r="M27" s="179"/>
      <c r="N27" s="167"/>
      <c r="O27" s="167"/>
      <c r="P27" s="21">
        <v>0</v>
      </c>
      <c r="Q27" s="22">
        <v>0</v>
      </c>
      <c r="R27" s="167"/>
      <c r="S27" s="168"/>
      <c r="T27" s="21">
        <v>0</v>
      </c>
      <c r="U27" s="22">
        <v>0</v>
      </c>
      <c r="V27" s="168"/>
      <c r="W27" s="168"/>
      <c r="X27" s="21">
        <v>0</v>
      </c>
      <c r="Y27" s="22">
        <v>0</v>
      </c>
      <c r="Z27" s="168"/>
      <c r="AA27" s="168"/>
      <c r="AB27" s="21">
        <v>0</v>
      </c>
      <c r="AC27" s="45">
        <v>0</v>
      </c>
      <c r="AD27" s="179"/>
      <c r="AE27" s="9"/>
      <c r="AF27" s="9">
        <v>0</v>
      </c>
      <c r="AG27" s="21">
        <v>0</v>
      </c>
      <c r="AH27" s="22"/>
      <c r="AI27" s="189"/>
      <c r="AJ27" s="167"/>
      <c r="AK27" s="167"/>
      <c r="AL27" s="45"/>
      <c r="AM27" s="168"/>
      <c r="AN27" s="168"/>
      <c r="AO27" s="9">
        <v>0</v>
      </c>
      <c r="AP27" s="22">
        <v>0</v>
      </c>
      <c r="AQ27" s="9"/>
      <c r="AR27" s="9"/>
      <c r="AS27" s="9">
        <v>0</v>
      </c>
      <c r="AT27" s="22">
        <v>0</v>
      </c>
      <c r="AU27" s="179"/>
      <c r="AV27" s="168"/>
      <c r="AW27" s="168"/>
      <c r="AX27" s="168"/>
      <c r="AY27" s="168"/>
      <c r="AZ27" s="167"/>
      <c r="BA27" s="167"/>
      <c r="BB27" s="167"/>
      <c r="BC27" s="167"/>
      <c r="BD27" s="167"/>
      <c r="BE27" s="167"/>
      <c r="BF27" s="45"/>
      <c r="BG27" s="167"/>
      <c r="BH27" s="167"/>
      <c r="BI27" s="167"/>
      <c r="BJ27" s="167"/>
      <c r="BK27" s="167"/>
      <c r="BL27" s="167"/>
      <c r="BM27" s="167"/>
      <c r="BN27" s="167"/>
      <c r="BO27" s="167"/>
      <c r="BP27" s="167"/>
      <c r="BQ27" s="167"/>
      <c r="BR27" s="167"/>
      <c r="BS27" s="167"/>
      <c r="BT27" s="45"/>
      <c r="BU27" s="167"/>
      <c r="BV27" s="167"/>
      <c r="BW27" s="167"/>
      <c r="BX27" s="167"/>
      <c r="BY27" s="167"/>
      <c r="BZ27" s="45"/>
      <c r="CA27" s="167"/>
      <c r="CB27" s="167"/>
      <c r="CC27" s="167"/>
      <c r="CD27" s="167"/>
      <c r="CE27" s="167"/>
      <c r="CF27" s="45"/>
      <c r="CG27" s="168"/>
      <c r="CH27" s="168"/>
      <c r="CI27" s="9">
        <v>0</v>
      </c>
      <c r="CJ27" s="22">
        <v>0</v>
      </c>
    </row>
    <row r="28" spans="1:89" s="14" customFormat="1" x14ac:dyDescent="0.25">
      <c r="A28" s="380"/>
      <c r="B28" s="380"/>
      <c r="C28" s="388"/>
      <c r="D28" s="129" t="s">
        <v>275</v>
      </c>
      <c r="E28" s="114"/>
      <c r="F28" s="114"/>
      <c r="G28" s="114"/>
      <c r="H28" s="114"/>
      <c r="I28" s="116"/>
      <c r="J28" s="114"/>
      <c r="K28" s="52" t="s">
        <v>488</v>
      </c>
      <c r="L28" s="116"/>
      <c r="M28" s="182"/>
      <c r="N28" s="114"/>
      <c r="O28" s="114"/>
      <c r="P28" s="62" t="s">
        <v>489</v>
      </c>
      <c r="Q28" s="64" t="s">
        <v>489</v>
      </c>
      <c r="R28" s="163"/>
      <c r="S28" s="164"/>
      <c r="T28" s="62" t="s">
        <v>489</v>
      </c>
      <c r="U28" s="64" t="s">
        <v>489</v>
      </c>
      <c r="V28" s="164"/>
      <c r="W28" s="164"/>
      <c r="X28" s="62" t="s">
        <v>489</v>
      </c>
      <c r="Y28" s="64" t="s">
        <v>489</v>
      </c>
      <c r="Z28" s="164"/>
      <c r="AA28" s="164"/>
      <c r="AB28" s="62" t="s">
        <v>489</v>
      </c>
      <c r="AC28" s="64" t="s">
        <v>489</v>
      </c>
      <c r="AD28" s="175"/>
      <c r="AE28" s="183"/>
      <c r="AF28" s="264" t="s">
        <v>646</v>
      </c>
      <c r="AG28" s="89" t="s">
        <v>646</v>
      </c>
      <c r="AH28" s="184"/>
      <c r="AI28" s="191"/>
      <c r="AJ28" s="192"/>
      <c r="AK28" s="251"/>
      <c r="AL28" s="250"/>
      <c r="AM28" s="168"/>
      <c r="AN28" s="168"/>
      <c r="AO28" s="91" t="s">
        <v>485</v>
      </c>
      <c r="AP28" s="89" t="s">
        <v>485</v>
      </c>
      <c r="AQ28" s="168"/>
      <c r="AR28" s="168"/>
      <c r="AS28" s="91" t="s">
        <v>485</v>
      </c>
      <c r="AT28" s="89" t="s">
        <v>485</v>
      </c>
      <c r="AU28" s="179"/>
      <c r="AV28" s="168"/>
      <c r="AW28" s="168"/>
      <c r="AX28" s="168"/>
      <c r="AY28" s="168"/>
      <c r="AZ28" s="167"/>
      <c r="BA28" s="167"/>
      <c r="BB28" s="167"/>
      <c r="BC28" s="167"/>
      <c r="BD28" s="167"/>
      <c r="BE28" s="167"/>
      <c r="BF28" s="45"/>
      <c r="BG28" s="167"/>
      <c r="BH28" s="167"/>
      <c r="BI28" s="167"/>
      <c r="BJ28" s="167"/>
      <c r="BK28" s="167"/>
      <c r="BL28" s="167"/>
      <c r="BM28" s="167"/>
      <c r="BN28" s="167"/>
      <c r="BO28" s="167"/>
      <c r="BP28" s="167"/>
      <c r="BQ28" s="167"/>
      <c r="BR28" s="167"/>
      <c r="BS28" s="167"/>
      <c r="BT28" s="45"/>
      <c r="BU28" s="167"/>
      <c r="BV28" s="167"/>
      <c r="BW28" s="167"/>
      <c r="BX28" s="167"/>
      <c r="BY28" s="167"/>
      <c r="BZ28" s="45"/>
      <c r="CA28" s="167"/>
      <c r="CB28" s="167"/>
      <c r="CC28" s="167"/>
      <c r="CD28" s="167"/>
      <c r="CE28" s="167"/>
      <c r="CF28" s="45"/>
      <c r="CG28" s="168"/>
      <c r="CH28" s="168"/>
      <c r="CI28" s="263" t="s">
        <v>821</v>
      </c>
      <c r="CJ28" s="261" t="s">
        <v>821</v>
      </c>
    </row>
    <row r="29" spans="1:89" s="7" customFormat="1" x14ac:dyDescent="0.25">
      <c r="A29" s="378" t="s">
        <v>148</v>
      </c>
      <c r="B29" s="378" t="s">
        <v>216</v>
      </c>
      <c r="C29" s="386" t="s">
        <v>217</v>
      </c>
      <c r="D29" s="128" t="s">
        <v>160</v>
      </c>
      <c r="E29" s="166"/>
      <c r="F29" s="166"/>
      <c r="G29" s="166"/>
      <c r="H29" s="166"/>
      <c r="I29" s="44"/>
      <c r="J29" s="166"/>
      <c r="K29" s="29"/>
      <c r="L29" s="44"/>
      <c r="M29" s="180"/>
      <c r="N29" s="166"/>
      <c r="O29" s="166"/>
      <c r="P29" s="29"/>
      <c r="Q29" s="30"/>
      <c r="R29" s="29"/>
      <c r="S29" s="29"/>
      <c r="T29" s="29"/>
      <c r="U29" s="30"/>
      <c r="V29" s="166"/>
      <c r="W29" s="166"/>
      <c r="X29" s="166"/>
      <c r="Y29" s="44"/>
      <c r="Z29" s="166"/>
      <c r="AA29" s="166"/>
      <c r="AB29" s="166"/>
      <c r="AC29" s="44"/>
      <c r="AD29" s="180"/>
      <c r="AE29" s="28"/>
      <c r="AF29" s="29"/>
      <c r="AG29" s="29"/>
      <c r="AH29" s="316" t="s">
        <v>958</v>
      </c>
      <c r="AI29" s="29">
        <v>1</v>
      </c>
      <c r="AJ29" s="29"/>
      <c r="AK29" s="21"/>
      <c r="AL29" s="30"/>
      <c r="AM29" s="29"/>
      <c r="AN29" s="29"/>
      <c r="AO29" s="29"/>
      <c r="AP29" s="30"/>
      <c r="AQ29" s="29">
        <v>0</v>
      </c>
      <c r="AR29" s="166"/>
      <c r="AS29" s="166"/>
      <c r="AT29" s="44"/>
      <c r="AU29" s="180"/>
      <c r="AV29" s="166"/>
      <c r="AW29" s="166"/>
      <c r="AX29" s="166"/>
      <c r="AY29" s="166"/>
      <c r="AZ29" s="166"/>
      <c r="BA29" s="166"/>
      <c r="BB29" s="166"/>
      <c r="BC29" s="166"/>
      <c r="BD29" s="166"/>
      <c r="BE29" s="166"/>
      <c r="BF29" s="44"/>
      <c r="BG29" s="166"/>
      <c r="BH29" s="166"/>
      <c r="BI29" s="166"/>
      <c r="BJ29" s="166"/>
      <c r="BK29" s="166"/>
      <c r="BL29" s="166"/>
      <c r="BM29" s="166"/>
      <c r="BN29" s="166"/>
      <c r="BO29" s="166"/>
      <c r="BP29" s="166"/>
      <c r="BQ29" s="166"/>
      <c r="BR29" s="166"/>
      <c r="BS29" s="166"/>
      <c r="BT29" s="44"/>
      <c r="BU29" s="166"/>
      <c r="BV29" s="166"/>
      <c r="BW29" s="166"/>
      <c r="BX29" s="166"/>
      <c r="BY29" s="166"/>
      <c r="BZ29" s="44"/>
      <c r="CA29" s="166"/>
      <c r="CB29" s="166"/>
      <c r="CC29" s="166"/>
      <c r="CD29" s="166"/>
      <c r="CE29" s="166"/>
      <c r="CF29" s="44"/>
      <c r="CG29" s="166"/>
      <c r="CH29" s="166"/>
      <c r="CI29" s="166"/>
      <c r="CJ29" s="44"/>
    </row>
    <row r="30" spans="1:89" s="14" customFormat="1" x14ac:dyDescent="0.25">
      <c r="A30" s="379"/>
      <c r="B30" s="379"/>
      <c r="C30" s="387"/>
      <c r="D30" s="129" t="s">
        <v>276</v>
      </c>
      <c r="E30" s="114"/>
      <c r="F30" s="114"/>
      <c r="G30" s="114"/>
      <c r="H30" s="114"/>
      <c r="I30" s="116"/>
      <c r="J30" s="114"/>
      <c r="K30" s="114"/>
      <c r="L30" s="116"/>
      <c r="M30" s="182"/>
      <c r="N30" s="114"/>
      <c r="O30" s="114"/>
      <c r="P30" s="114"/>
      <c r="Q30" s="116"/>
      <c r="R30" s="163"/>
      <c r="S30" s="164"/>
      <c r="T30" s="164"/>
      <c r="U30" s="165"/>
      <c r="V30" s="164"/>
      <c r="W30" s="164"/>
      <c r="X30" s="164"/>
      <c r="Y30" s="165"/>
      <c r="Z30" s="164"/>
      <c r="AA30" s="164"/>
      <c r="AB30" s="164"/>
      <c r="AC30" s="165"/>
      <c r="AD30" s="175"/>
      <c r="AE30" s="185"/>
      <c r="AF30" s="176"/>
      <c r="AG30" s="177"/>
      <c r="AH30" s="57" t="s">
        <v>501</v>
      </c>
      <c r="AI30" s="261" t="s">
        <v>821</v>
      </c>
      <c r="AJ30" s="168"/>
      <c r="AK30" s="168"/>
      <c r="AL30" s="45"/>
      <c r="AM30" s="168"/>
      <c r="AN30" s="168"/>
      <c r="AO30" s="168"/>
      <c r="AP30" s="45"/>
      <c r="AQ30" s="91" t="s">
        <v>485</v>
      </c>
      <c r="AR30" s="168"/>
      <c r="AS30" s="168"/>
      <c r="AT30" s="45"/>
      <c r="AU30" s="179"/>
      <c r="AV30" s="168"/>
      <c r="AW30" s="168"/>
      <c r="AX30" s="168"/>
      <c r="AY30" s="167"/>
      <c r="AZ30" s="167"/>
      <c r="BA30" s="167"/>
      <c r="BB30" s="167"/>
      <c r="BC30" s="167"/>
      <c r="BD30" s="167"/>
      <c r="BE30" s="167"/>
      <c r="BF30" s="45"/>
      <c r="BG30" s="167"/>
      <c r="BH30" s="167"/>
      <c r="BI30" s="167"/>
      <c r="BJ30" s="167"/>
      <c r="BK30" s="167"/>
      <c r="BL30" s="167"/>
      <c r="BM30" s="167"/>
      <c r="BN30" s="167"/>
      <c r="BO30" s="167"/>
      <c r="BP30" s="167"/>
      <c r="BQ30" s="167"/>
      <c r="BR30" s="167"/>
      <c r="BS30" s="167"/>
      <c r="BT30" s="45"/>
      <c r="BU30" s="167"/>
      <c r="BV30" s="167"/>
      <c r="BW30" s="167"/>
      <c r="BX30" s="167"/>
      <c r="BY30" s="167"/>
      <c r="BZ30" s="45"/>
      <c r="CA30" s="167"/>
      <c r="CB30" s="167"/>
      <c r="CC30" s="167"/>
      <c r="CD30" s="167"/>
      <c r="CE30" s="167"/>
      <c r="CF30" s="45"/>
      <c r="CG30" s="168"/>
      <c r="CH30" s="168"/>
      <c r="CI30" s="168"/>
      <c r="CJ30" s="45"/>
    </row>
    <row r="31" spans="1:89" s="14" customFormat="1" x14ac:dyDescent="0.25">
      <c r="A31" s="379"/>
      <c r="B31" s="379" t="s">
        <v>216</v>
      </c>
      <c r="C31" s="387" t="s">
        <v>218</v>
      </c>
      <c r="D31" s="129" t="s">
        <v>161</v>
      </c>
      <c r="E31" s="21">
        <v>0.98</v>
      </c>
      <c r="F31" s="167"/>
      <c r="G31" s="21">
        <v>1.02</v>
      </c>
      <c r="H31" s="21">
        <v>0.97</v>
      </c>
      <c r="I31" s="22">
        <v>0.98</v>
      </c>
      <c r="J31" s="21"/>
      <c r="K31" s="21"/>
      <c r="L31" s="45"/>
      <c r="M31" s="38">
        <v>1.01</v>
      </c>
      <c r="N31" s="21">
        <v>1.5</v>
      </c>
      <c r="O31" s="167"/>
      <c r="P31" s="167"/>
      <c r="Q31" s="45"/>
      <c r="R31" s="21">
        <v>0.98</v>
      </c>
      <c r="S31" s="9"/>
      <c r="T31" s="9"/>
      <c r="U31" s="22"/>
      <c r="V31" s="168"/>
      <c r="W31" s="168"/>
      <c r="X31" s="168"/>
      <c r="Y31" s="45"/>
      <c r="Z31" s="9">
        <v>0.67</v>
      </c>
      <c r="AA31" s="9"/>
      <c r="AB31" s="9"/>
      <c r="AC31" s="45"/>
      <c r="AD31" s="38">
        <v>0.9</v>
      </c>
      <c r="AE31" s="20">
        <v>1.05</v>
      </c>
      <c r="AF31" s="9"/>
      <c r="AG31" s="21"/>
      <c r="AH31" s="317" t="s">
        <v>959</v>
      </c>
      <c r="AI31" s="168">
        <v>1</v>
      </c>
      <c r="AJ31" s="168"/>
      <c r="AK31" s="168"/>
      <c r="AL31" s="45"/>
      <c r="AM31" s="168"/>
      <c r="AN31" s="168"/>
      <c r="AO31" s="168"/>
      <c r="AP31" s="45"/>
      <c r="AQ31" s="9">
        <v>0</v>
      </c>
      <c r="AR31" s="168"/>
      <c r="AS31" s="168"/>
      <c r="AT31" s="45"/>
      <c r="AU31" s="179"/>
      <c r="AV31" s="168"/>
      <c r="AW31" s="168"/>
      <c r="AX31" s="168"/>
      <c r="AY31" s="167"/>
      <c r="AZ31" s="167"/>
      <c r="BA31" s="167"/>
      <c r="BB31" s="167"/>
      <c r="BC31" s="167"/>
      <c r="BD31" s="167"/>
      <c r="BE31" s="167"/>
      <c r="BF31" s="45"/>
      <c r="BG31" s="167"/>
      <c r="BH31" s="167"/>
      <c r="BI31" s="167"/>
      <c r="BJ31" s="167"/>
      <c r="BK31" s="167"/>
      <c r="BL31" s="167"/>
      <c r="BM31" s="167"/>
      <c r="BN31" s="167"/>
      <c r="BO31" s="167"/>
      <c r="BP31" s="167"/>
      <c r="BQ31" s="167"/>
      <c r="BR31" s="167"/>
      <c r="BS31" s="167"/>
      <c r="BT31" s="45"/>
      <c r="BU31" s="167"/>
      <c r="BV31" s="167"/>
      <c r="BW31" s="167"/>
      <c r="BX31" s="167"/>
      <c r="BY31" s="167"/>
      <c r="BZ31" s="45"/>
      <c r="CA31" s="167"/>
      <c r="CB31" s="167"/>
      <c r="CC31" s="167"/>
      <c r="CD31" s="167"/>
      <c r="CE31" s="167"/>
      <c r="CF31" s="45"/>
      <c r="CG31" s="168"/>
      <c r="CH31" s="168"/>
      <c r="CI31" s="168"/>
      <c r="CJ31" s="45"/>
    </row>
    <row r="32" spans="1:89" s="14" customFormat="1" x14ac:dyDescent="0.25">
      <c r="A32" s="379"/>
      <c r="B32" s="379"/>
      <c r="C32" s="387"/>
      <c r="D32" s="129" t="s">
        <v>277</v>
      </c>
      <c r="E32" s="52" t="s">
        <v>484</v>
      </c>
      <c r="F32" s="114"/>
      <c r="G32" s="52" t="s">
        <v>484</v>
      </c>
      <c r="H32" s="52" t="s">
        <v>484</v>
      </c>
      <c r="I32" s="58" t="s">
        <v>484</v>
      </c>
      <c r="J32" s="114"/>
      <c r="K32" s="114"/>
      <c r="L32" s="116"/>
      <c r="M32" s="66" t="s">
        <v>484</v>
      </c>
      <c r="N32" s="53" t="s">
        <v>549</v>
      </c>
      <c r="O32" s="114"/>
      <c r="P32" s="114"/>
      <c r="Q32" s="116"/>
      <c r="R32" s="53" t="s">
        <v>490</v>
      </c>
      <c r="S32" s="164"/>
      <c r="T32" s="164"/>
      <c r="U32" s="165"/>
      <c r="V32" s="164"/>
      <c r="W32" s="164"/>
      <c r="X32" s="164"/>
      <c r="Y32" s="165"/>
      <c r="Z32" s="55" t="s">
        <v>695</v>
      </c>
      <c r="AA32" s="164"/>
      <c r="AB32" s="164"/>
      <c r="AC32" s="165"/>
      <c r="AD32" s="65" t="s">
        <v>697</v>
      </c>
      <c r="AE32" s="89" t="s">
        <v>646</v>
      </c>
      <c r="AF32" s="176"/>
      <c r="AG32" s="177"/>
      <c r="AH32" s="57" t="s">
        <v>501</v>
      </c>
      <c r="AI32" s="261" t="s">
        <v>821</v>
      </c>
      <c r="AJ32" s="168"/>
      <c r="AK32" s="168"/>
      <c r="AL32" s="45"/>
      <c r="AM32" s="168"/>
      <c r="AN32" s="168"/>
      <c r="AO32" s="168"/>
      <c r="AP32" s="45"/>
      <c r="AQ32" s="91" t="s">
        <v>485</v>
      </c>
      <c r="AR32" s="168"/>
      <c r="AS32" s="168"/>
      <c r="AT32" s="45"/>
      <c r="AU32" s="179"/>
      <c r="AV32" s="168"/>
      <c r="AW32" s="168"/>
      <c r="AX32" s="168"/>
      <c r="AY32" s="167"/>
      <c r="AZ32" s="167"/>
      <c r="BA32" s="167"/>
      <c r="BB32" s="167"/>
      <c r="BC32" s="167"/>
      <c r="BD32" s="167"/>
      <c r="BE32" s="167"/>
      <c r="BF32" s="45"/>
      <c r="BG32" s="167"/>
      <c r="BH32" s="167"/>
      <c r="BI32" s="167"/>
      <c r="BJ32" s="167"/>
      <c r="BK32" s="167"/>
      <c r="BL32" s="167"/>
      <c r="BM32" s="167"/>
      <c r="BN32" s="167"/>
      <c r="BO32" s="167"/>
      <c r="BP32" s="167"/>
      <c r="BQ32" s="167"/>
      <c r="BR32" s="167"/>
      <c r="BS32" s="167"/>
      <c r="BT32" s="45"/>
      <c r="BU32" s="167"/>
      <c r="BV32" s="167"/>
      <c r="BW32" s="167"/>
      <c r="BX32" s="167"/>
      <c r="BY32" s="167"/>
      <c r="BZ32" s="45"/>
      <c r="CA32" s="167"/>
      <c r="CB32" s="167"/>
      <c r="CC32" s="167"/>
      <c r="CD32" s="167"/>
      <c r="CE32" s="167"/>
      <c r="CF32" s="45"/>
      <c r="CG32" s="168"/>
      <c r="CH32" s="168"/>
      <c r="CI32" s="168"/>
      <c r="CJ32" s="45"/>
    </row>
    <row r="33" spans="1:88" s="14" customFormat="1" x14ac:dyDescent="0.25">
      <c r="A33" s="379"/>
      <c r="B33" s="379" t="s">
        <v>216</v>
      </c>
      <c r="C33" s="387" t="s">
        <v>219</v>
      </c>
      <c r="D33" s="129" t="s">
        <v>162</v>
      </c>
      <c r="E33" s="21">
        <v>1.03</v>
      </c>
      <c r="F33" s="167"/>
      <c r="G33" s="21">
        <v>0.97</v>
      </c>
      <c r="H33" s="21">
        <v>1.05</v>
      </c>
      <c r="I33" s="22">
        <v>1.03</v>
      </c>
      <c r="J33" s="167"/>
      <c r="K33" s="167"/>
      <c r="L33" s="45"/>
      <c r="M33" s="297"/>
      <c r="N33" s="21">
        <v>1.1299999999999999</v>
      </c>
      <c r="O33" s="167"/>
      <c r="P33" s="167"/>
      <c r="Q33" s="45"/>
      <c r="R33" s="21">
        <v>1.03</v>
      </c>
      <c r="S33" s="168"/>
      <c r="T33" s="168"/>
      <c r="U33" s="45"/>
      <c r="V33" s="168"/>
      <c r="W33" s="168"/>
      <c r="X33" s="168"/>
      <c r="Y33" s="45"/>
      <c r="Z33" s="9">
        <v>0.67</v>
      </c>
      <c r="AA33" s="168"/>
      <c r="AB33" s="168"/>
      <c r="AC33" s="45"/>
      <c r="AD33" s="38">
        <v>0.9</v>
      </c>
      <c r="AE33" s="20">
        <v>1.05</v>
      </c>
      <c r="AF33" s="168"/>
      <c r="AG33" s="167"/>
      <c r="AH33" s="317" t="s">
        <v>959</v>
      </c>
      <c r="AI33" s="168">
        <v>0</v>
      </c>
      <c r="AJ33" s="168"/>
      <c r="AK33" s="168"/>
      <c r="AL33" s="45"/>
      <c r="AM33" s="168">
        <v>0</v>
      </c>
      <c r="AN33" s="168"/>
      <c r="AO33" s="168"/>
      <c r="AP33" s="45"/>
      <c r="AQ33" s="9"/>
      <c r="AR33" s="168"/>
      <c r="AS33" s="168"/>
      <c r="AT33" s="45"/>
      <c r="AU33" s="179"/>
      <c r="AV33" s="168"/>
      <c r="AW33" s="168"/>
      <c r="AX33" s="168"/>
      <c r="AY33" s="167"/>
      <c r="AZ33" s="167"/>
      <c r="BA33" s="167"/>
      <c r="BB33" s="167"/>
      <c r="BC33" s="167"/>
      <c r="BD33" s="167"/>
      <c r="BE33" s="167"/>
      <c r="BF33" s="45"/>
      <c r="BG33" s="167"/>
      <c r="BH33" s="167"/>
      <c r="BI33" s="167"/>
      <c r="BJ33" s="167"/>
      <c r="BK33" s="167"/>
      <c r="BL33" s="167"/>
      <c r="BM33" s="167"/>
      <c r="BN33" s="167"/>
      <c r="BO33" s="167"/>
      <c r="BP33" s="167"/>
      <c r="BQ33" s="167"/>
      <c r="BR33" s="167"/>
      <c r="BS33" s="167"/>
      <c r="BT33" s="45"/>
      <c r="BU33" s="167"/>
      <c r="BV33" s="167"/>
      <c r="BW33" s="167"/>
      <c r="BX33" s="167"/>
      <c r="BY33" s="167"/>
      <c r="BZ33" s="45"/>
      <c r="CA33" s="167"/>
      <c r="CB33" s="167"/>
      <c r="CC33" s="167"/>
      <c r="CD33" s="167"/>
      <c r="CE33" s="167"/>
      <c r="CF33" s="45"/>
      <c r="CG33" s="168"/>
      <c r="CH33" s="168"/>
      <c r="CI33" s="168"/>
      <c r="CJ33" s="45"/>
    </row>
    <row r="34" spans="1:88" s="14" customFormat="1" x14ac:dyDescent="0.25">
      <c r="A34" s="379"/>
      <c r="B34" s="379"/>
      <c r="C34" s="387"/>
      <c r="D34" s="129" t="s">
        <v>278</v>
      </c>
      <c r="E34" s="52" t="s">
        <v>484</v>
      </c>
      <c r="F34" s="114"/>
      <c r="G34" s="52" t="s">
        <v>484</v>
      </c>
      <c r="H34" s="52" t="s">
        <v>484</v>
      </c>
      <c r="I34" s="58" t="s">
        <v>484</v>
      </c>
      <c r="J34" s="114"/>
      <c r="K34" s="114"/>
      <c r="L34" s="116"/>
      <c r="M34" s="182"/>
      <c r="N34" s="53" t="s">
        <v>549</v>
      </c>
      <c r="O34" s="114"/>
      <c r="P34" s="114"/>
      <c r="Q34" s="116"/>
      <c r="R34" s="53" t="s">
        <v>490</v>
      </c>
      <c r="S34" s="164"/>
      <c r="T34" s="164"/>
      <c r="U34" s="165"/>
      <c r="V34" s="164"/>
      <c r="W34" s="164"/>
      <c r="X34" s="164"/>
      <c r="Y34" s="165"/>
      <c r="Z34" s="55" t="s">
        <v>695</v>
      </c>
      <c r="AA34" s="164"/>
      <c r="AB34" s="164"/>
      <c r="AC34" s="165"/>
      <c r="AD34" s="65" t="s">
        <v>697</v>
      </c>
      <c r="AE34" s="89" t="s">
        <v>646</v>
      </c>
      <c r="AF34" s="176"/>
      <c r="AG34" s="177"/>
      <c r="AH34" s="57" t="s">
        <v>501</v>
      </c>
      <c r="AI34" s="261" t="s">
        <v>821</v>
      </c>
      <c r="AJ34" s="168"/>
      <c r="AK34" s="168"/>
      <c r="AL34" s="45"/>
      <c r="AM34" s="91" t="s">
        <v>485</v>
      </c>
      <c r="AN34" s="168"/>
      <c r="AO34" s="168"/>
      <c r="AP34" s="45"/>
      <c r="AQ34" s="168"/>
      <c r="AR34" s="168"/>
      <c r="AS34" s="168"/>
      <c r="AT34" s="45"/>
      <c r="AU34" s="179"/>
      <c r="AV34" s="168"/>
      <c r="AW34" s="168"/>
      <c r="AX34" s="168"/>
      <c r="AY34" s="167"/>
      <c r="AZ34" s="167"/>
      <c r="BA34" s="167"/>
      <c r="BB34" s="167"/>
      <c r="BC34" s="167"/>
      <c r="BD34" s="167"/>
      <c r="BE34" s="167"/>
      <c r="BF34" s="45"/>
      <c r="BG34" s="167"/>
      <c r="BH34" s="167"/>
      <c r="BI34" s="167"/>
      <c r="BJ34" s="167"/>
      <c r="BK34" s="167"/>
      <c r="BL34" s="167"/>
      <c r="BM34" s="167"/>
      <c r="BN34" s="167"/>
      <c r="BO34" s="167"/>
      <c r="BP34" s="167"/>
      <c r="BQ34" s="167"/>
      <c r="BR34" s="167"/>
      <c r="BS34" s="167"/>
      <c r="BT34" s="45"/>
      <c r="BU34" s="167"/>
      <c r="BV34" s="167"/>
      <c r="BW34" s="167"/>
      <c r="BX34" s="167"/>
      <c r="BY34" s="167"/>
      <c r="BZ34" s="45"/>
      <c r="CA34" s="167"/>
      <c r="CB34" s="167"/>
      <c r="CC34" s="167"/>
      <c r="CD34" s="167"/>
      <c r="CE34" s="167"/>
      <c r="CF34" s="45"/>
      <c r="CG34" s="168"/>
      <c r="CH34" s="168"/>
      <c r="CI34" s="168"/>
      <c r="CJ34" s="45"/>
    </row>
    <row r="35" spans="1:88" s="14" customFormat="1" x14ac:dyDescent="0.25">
      <c r="A35" s="379"/>
      <c r="B35" s="379" t="s">
        <v>216</v>
      </c>
      <c r="C35" s="387" t="s">
        <v>220</v>
      </c>
      <c r="D35" s="129" t="s">
        <v>163</v>
      </c>
      <c r="E35" s="21">
        <v>0.98</v>
      </c>
      <c r="F35" s="167"/>
      <c r="G35" s="21">
        <v>1.03</v>
      </c>
      <c r="H35" s="21">
        <v>0.95</v>
      </c>
      <c r="I35" s="22">
        <v>0.97</v>
      </c>
      <c r="J35" s="167"/>
      <c r="K35" s="167"/>
      <c r="L35" s="45"/>
      <c r="M35" s="38">
        <v>1.03</v>
      </c>
      <c r="N35" s="21">
        <v>1.65</v>
      </c>
      <c r="O35" s="167"/>
      <c r="P35" s="167"/>
      <c r="Q35" s="45"/>
      <c r="R35" s="21">
        <v>1.02</v>
      </c>
      <c r="S35" s="168"/>
      <c r="T35" s="168"/>
      <c r="U35" s="45"/>
      <c r="V35" s="168"/>
      <c r="W35" s="168"/>
      <c r="X35" s="168"/>
      <c r="Y35" s="45"/>
      <c r="Z35" s="9">
        <v>0.6</v>
      </c>
      <c r="AA35" s="168"/>
      <c r="AB35" s="168"/>
      <c r="AC35" s="45"/>
      <c r="AD35" s="38">
        <v>0.81</v>
      </c>
      <c r="AE35" s="20">
        <v>1.05</v>
      </c>
      <c r="AF35" s="168"/>
      <c r="AG35" s="167"/>
      <c r="AH35" s="317" t="s">
        <v>959</v>
      </c>
      <c r="AI35" s="9">
        <v>1.7</v>
      </c>
      <c r="AJ35" s="168"/>
      <c r="AK35" s="168"/>
      <c r="AL35" s="45"/>
      <c r="AM35" s="9">
        <v>1.6</v>
      </c>
      <c r="AN35" s="168"/>
      <c r="AO35" s="168"/>
      <c r="AP35" s="45"/>
      <c r="AQ35" s="9">
        <v>0</v>
      </c>
      <c r="AR35" s="168"/>
      <c r="AS35" s="168"/>
      <c r="AT35" s="45"/>
      <c r="AU35" s="179"/>
      <c r="AV35" s="168"/>
      <c r="AW35" s="168"/>
      <c r="AX35" s="168"/>
      <c r="AY35" s="167"/>
      <c r="AZ35" s="167"/>
      <c r="BA35" s="167"/>
      <c r="BB35" s="167"/>
      <c r="BC35" s="167"/>
      <c r="BD35" s="167"/>
      <c r="BE35" s="167"/>
      <c r="BF35" s="45"/>
      <c r="BG35" s="167"/>
      <c r="BH35" s="167"/>
      <c r="BI35" s="167"/>
      <c r="BJ35" s="167"/>
      <c r="BK35" s="167"/>
      <c r="BL35" s="167"/>
      <c r="BM35" s="167"/>
      <c r="BN35" s="167"/>
      <c r="BO35" s="167"/>
      <c r="BP35" s="167"/>
      <c r="BQ35" s="167"/>
      <c r="BR35" s="167"/>
      <c r="BS35" s="167"/>
      <c r="BT35" s="45"/>
      <c r="BU35" s="167"/>
      <c r="BV35" s="167"/>
      <c r="BW35" s="167"/>
      <c r="BX35" s="167"/>
      <c r="BY35" s="167"/>
      <c r="BZ35" s="45"/>
      <c r="CA35" s="167"/>
      <c r="CB35" s="167"/>
      <c r="CC35" s="167"/>
      <c r="CD35" s="167"/>
      <c r="CE35" s="167"/>
      <c r="CF35" s="45"/>
      <c r="CG35" s="168"/>
      <c r="CH35" s="168"/>
      <c r="CI35" s="168"/>
      <c r="CJ35" s="45"/>
    </row>
    <row r="36" spans="1:88" s="14" customFormat="1" x14ac:dyDescent="0.25">
      <c r="A36" s="379"/>
      <c r="B36" s="379"/>
      <c r="C36" s="387"/>
      <c r="D36" s="129" t="s">
        <v>279</v>
      </c>
      <c r="E36" s="52" t="s">
        <v>484</v>
      </c>
      <c r="F36" s="114"/>
      <c r="G36" s="52" t="s">
        <v>484</v>
      </c>
      <c r="H36" s="52" t="s">
        <v>484</v>
      </c>
      <c r="I36" s="58" t="s">
        <v>484</v>
      </c>
      <c r="J36" s="114"/>
      <c r="K36" s="114"/>
      <c r="L36" s="116"/>
      <c r="M36" s="66" t="s">
        <v>484</v>
      </c>
      <c r="N36" s="53" t="s">
        <v>549</v>
      </c>
      <c r="O36" s="114"/>
      <c r="P36" s="114"/>
      <c r="Q36" s="116"/>
      <c r="R36" s="53" t="s">
        <v>490</v>
      </c>
      <c r="S36" s="164"/>
      <c r="T36" s="164"/>
      <c r="U36" s="165"/>
      <c r="V36" s="164"/>
      <c r="W36" s="164"/>
      <c r="X36" s="164"/>
      <c r="Y36" s="165"/>
      <c r="Z36" s="55" t="s">
        <v>695</v>
      </c>
      <c r="AA36" s="164"/>
      <c r="AB36" s="164"/>
      <c r="AC36" s="165"/>
      <c r="AD36" s="65" t="s">
        <v>697</v>
      </c>
      <c r="AE36" s="89" t="s">
        <v>646</v>
      </c>
      <c r="AF36" s="176"/>
      <c r="AG36" s="177"/>
      <c r="AH36" s="57" t="s">
        <v>501</v>
      </c>
      <c r="AI36" s="261" t="s">
        <v>821</v>
      </c>
      <c r="AJ36" s="168"/>
      <c r="AK36" s="168"/>
      <c r="AL36" s="45"/>
      <c r="AM36" s="91" t="s">
        <v>485</v>
      </c>
      <c r="AN36" s="168"/>
      <c r="AO36" s="168"/>
      <c r="AP36" s="45"/>
      <c r="AQ36" s="91" t="s">
        <v>485</v>
      </c>
      <c r="AR36" s="168"/>
      <c r="AS36" s="168"/>
      <c r="AT36" s="45"/>
      <c r="AU36" s="179"/>
      <c r="AV36" s="168"/>
      <c r="AW36" s="168"/>
      <c r="AX36" s="168"/>
      <c r="AY36" s="167"/>
      <c r="AZ36" s="167"/>
      <c r="BA36" s="167"/>
      <c r="BB36" s="167"/>
      <c r="BC36" s="167"/>
      <c r="BD36" s="167"/>
      <c r="BE36" s="167"/>
      <c r="BF36" s="45"/>
      <c r="BG36" s="167"/>
      <c r="BH36" s="167"/>
      <c r="BI36" s="167"/>
      <c r="BJ36" s="167"/>
      <c r="BK36" s="167"/>
      <c r="BL36" s="167"/>
      <c r="BM36" s="167"/>
      <c r="BN36" s="167"/>
      <c r="BO36" s="167"/>
      <c r="BP36" s="167"/>
      <c r="BQ36" s="167"/>
      <c r="BR36" s="167"/>
      <c r="BS36" s="167"/>
      <c r="BT36" s="45"/>
      <c r="BU36" s="167"/>
      <c r="BV36" s="167"/>
      <c r="BW36" s="167"/>
      <c r="BX36" s="167"/>
      <c r="BY36" s="167"/>
      <c r="BZ36" s="45"/>
      <c r="CA36" s="167"/>
      <c r="CB36" s="167"/>
      <c r="CC36" s="167"/>
      <c r="CD36" s="167"/>
      <c r="CE36" s="167"/>
      <c r="CF36" s="45"/>
      <c r="CG36" s="168"/>
      <c r="CH36" s="168"/>
      <c r="CI36" s="168"/>
      <c r="CJ36" s="45"/>
    </row>
    <row r="37" spans="1:88" s="14" customFormat="1" x14ac:dyDescent="0.25">
      <c r="A37" s="379"/>
      <c r="B37" s="379" t="s">
        <v>216</v>
      </c>
      <c r="C37" s="387" t="s">
        <v>221</v>
      </c>
      <c r="D37" s="129" t="s">
        <v>164</v>
      </c>
      <c r="E37" s="21">
        <v>1.03</v>
      </c>
      <c r="F37" s="167"/>
      <c r="G37" s="21">
        <v>0.97</v>
      </c>
      <c r="H37" s="21">
        <v>1.03</v>
      </c>
      <c r="I37" s="22">
        <v>1.02</v>
      </c>
      <c r="J37" s="167"/>
      <c r="K37" s="167"/>
      <c r="L37" s="45"/>
      <c r="M37" s="38">
        <v>0.98</v>
      </c>
      <c r="N37" s="21">
        <v>1.2</v>
      </c>
      <c r="O37" s="167"/>
      <c r="P37" s="167"/>
      <c r="Q37" s="45"/>
      <c r="R37" s="21">
        <v>1.03</v>
      </c>
      <c r="S37" s="168"/>
      <c r="T37" s="168"/>
      <c r="U37" s="45"/>
      <c r="V37" s="168"/>
      <c r="W37" s="168"/>
      <c r="X37" s="168"/>
      <c r="Y37" s="45"/>
      <c r="Z37" s="9">
        <v>0.6</v>
      </c>
      <c r="AA37" s="168"/>
      <c r="AB37" s="168"/>
      <c r="AC37" s="45"/>
      <c r="AD37" s="38">
        <v>0.81</v>
      </c>
      <c r="AE37" s="20">
        <v>1.05</v>
      </c>
      <c r="AF37" s="168"/>
      <c r="AG37" s="167"/>
      <c r="AH37" s="317" t="s">
        <v>959</v>
      </c>
      <c r="AI37" s="9">
        <v>0</v>
      </c>
      <c r="AJ37" s="168"/>
      <c r="AK37" s="168"/>
      <c r="AL37" s="45"/>
      <c r="AM37" s="9">
        <v>0</v>
      </c>
      <c r="AN37" s="168"/>
      <c r="AO37" s="168"/>
      <c r="AP37" s="45"/>
      <c r="AQ37" s="9"/>
      <c r="AR37" s="168"/>
      <c r="AS37" s="168"/>
      <c r="AT37" s="45"/>
      <c r="AU37" s="179"/>
      <c r="AV37" s="168"/>
      <c r="AW37" s="168"/>
      <c r="AX37" s="168"/>
      <c r="AY37" s="167"/>
      <c r="AZ37" s="167"/>
      <c r="BA37" s="167"/>
      <c r="BB37" s="167"/>
      <c r="BC37" s="167"/>
      <c r="BD37" s="167"/>
      <c r="BE37" s="167"/>
      <c r="BF37" s="45"/>
      <c r="BG37" s="167"/>
      <c r="BH37" s="167"/>
      <c r="BI37" s="167"/>
      <c r="BJ37" s="167"/>
      <c r="BK37" s="167"/>
      <c r="BL37" s="167"/>
      <c r="BM37" s="167"/>
      <c r="BN37" s="167"/>
      <c r="BO37" s="167"/>
      <c r="BP37" s="167"/>
      <c r="BQ37" s="167"/>
      <c r="BR37" s="167"/>
      <c r="BS37" s="167"/>
      <c r="BT37" s="45"/>
      <c r="BU37" s="167"/>
      <c r="BV37" s="167"/>
      <c r="BW37" s="167"/>
      <c r="BX37" s="167"/>
      <c r="BY37" s="167"/>
      <c r="BZ37" s="45"/>
      <c r="CA37" s="167"/>
      <c r="CB37" s="167"/>
      <c r="CC37" s="167"/>
      <c r="CD37" s="167"/>
      <c r="CE37" s="167"/>
      <c r="CF37" s="45"/>
      <c r="CG37" s="168"/>
      <c r="CH37" s="168"/>
      <c r="CI37" s="168"/>
      <c r="CJ37" s="45"/>
    </row>
    <row r="38" spans="1:88" s="61" customFormat="1" x14ac:dyDescent="0.25">
      <c r="A38" s="380"/>
      <c r="B38" s="380"/>
      <c r="C38" s="388"/>
      <c r="D38" s="126" t="s">
        <v>280</v>
      </c>
      <c r="E38" s="59" t="s">
        <v>484</v>
      </c>
      <c r="F38" s="169"/>
      <c r="G38" s="59" t="s">
        <v>484</v>
      </c>
      <c r="H38" s="59" t="s">
        <v>484</v>
      </c>
      <c r="I38" s="60" t="s">
        <v>484</v>
      </c>
      <c r="J38" s="169"/>
      <c r="K38" s="169"/>
      <c r="L38" s="170"/>
      <c r="M38" s="65" t="s">
        <v>546</v>
      </c>
      <c r="N38" s="53" t="s">
        <v>549</v>
      </c>
      <c r="O38" s="169"/>
      <c r="P38" s="169"/>
      <c r="Q38" s="170"/>
      <c r="R38" s="53" t="s">
        <v>490</v>
      </c>
      <c r="S38" s="172"/>
      <c r="T38" s="172"/>
      <c r="U38" s="173"/>
      <c r="V38" s="172"/>
      <c r="W38" s="172"/>
      <c r="X38" s="172"/>
      <c r="Y38" s="173"/>
      <c r="Z38" s="55" t="s">
        <v>695</v>
      </c>
      <c r="AA38" s="172"/>
      <c r="AB38" s="172"/>
      <c r="AC38" s="173"/>
      <c r="AD38" s="65" t="s">
        <v>698</v>
      </c>
      <c r="AE38" s="89" t="s">
        <v>646</v>
      </c>
      <c r="AF38" s="186"/>
      <c r="AG38" s="187"/>
      <c r="AH38" s="57" t="s">
        <v>501</v>
      </c>
      <c r="AI38" s="261" t="s">
        <v>821</v>
      </c>
      <c r="AJ38" s="193"/>
      <c r="AK38" s="193"/>
      <c r="AL38" s="194"/>
      <c r="AM38" s="91" t="s">
        <v>485</v>
      </c>
      <c r="AN38" s="193"/>
      <c r="AO38" s="193"/>
      <c r="AP38" s="194"/>
      <c r="AQ38" s="193"/>
      <c r="AR38" s="193"/>
      <c r="AS38" s="193"/>
      <c r="AT38" s="194"/>
      <c r="AU38" s="195"/>
      <c r="AV38" s="193"/>
      <c r="AW38" s="193"/>
      <c r="AX38" s="193"/>
      <c r="AY38" s="197"/>
      <c r="AZ38" s="197"/>
      <c r="BA38" s="197"/>
      <c r="BB38" s="197"/>
      <c r="BC38" s="197"/>
      <c r="BD38" s="197"/>
      <c r="BE38" s="197"/>
      <c r="BF38" s="194"/>
      <c r="BG38" s="197"/>
      <c r="BH38" s="197"/>
      <c r="BI38" s="197"/>
      <c r="BJ38" s="197"/>
      <c r="BK38" s="197"/>
      <c r="BL38" s="197"/>
      <c r="BM38" s="197"/>
      <c r="BN38" s="197"/>
      <c r="BO38" s="197"/>
      <c r="BP38" s="197"/>
      <c r="BQ38" s="197"/>
      <c r="BR38" s="197"/>
      <c r="BS38" s="197"/>
      <c r="BT38" s="194"/>
      <c r="BU38" s="197"/>
      <c r="BV38" s="197"/>
      <c r="BW38" s="197"/>
      <c r="BX38" s="197"/>
      <c r="BY38" s="197"/>
      <c r="BZ38" s="194"/>
      <c r="CA38" s="197"/>
      <c r="CB38" s="197"/>
      <c r="CC38" s="197"/>
      <c r="CD38" s="197"/>
      <c r="CE38" s="197"/>
      <c r="CF38" s="194"/>
      <c r="CG38" s="193"/>
      <c r="CH38" s="193"/>
      <c r="CI38" s="193"/>
      <c r="CJ38" s="194"/>
    </row>
    <row r="39" spans="1:88" s="7" customFormat="1" x14ac:dyDescent="0.25">
      <c r="A39" s="378" t="s">
        <v>148</v>
      </c>
      <c r="B39" s="386" t="s">
        <v>222</v>
      </c>
      <c r="C39" s="386" t="s">
        <v>223</v>
      </c>
      <c r="D39" s="128" t="s">
        <v>165</v>
      </c>
      <c r="E39" s="29"/>
      <c r="F39" s="29">
        <v>0.97</v>
      </c>
      <c r="G39" s="29"/>
      <c r="H39" s="29"/>
      <c r="I39" s="30"/>
      <c r="J39" s="166"/>
      <c r="K39" s="166"/>
      <c r="L39" s="44"/>
      <c r="M39" s="180"/>
      <c r="N39" s="29"/>
      <c r="O39" s="29">
        <v>1.61</v>
      </c>
      <c r="P39" s="29">
        <v>1.61</v>
      </c>
      <c r="Q39" s="30">
        <v>1.61</v>
      </c>
      <c r="R39" s="29"/>
      <c r="S39" s="166"/>
      <c r="T39" s="166"/>
      <c r="U39" s="44"/>
      <c r="V39" s="166"/>
      <c r="W39" s="166"/>
      <c r="X39" s="166"/>
      <c r="Y39" s="44"/>
      <c r="Z39" s="29"/>
      <c r="AA39" s="29"/>
      <c r="AB39" s="29"/>
      <c r="AC39" s="44"/>
      <c r="AD39" s="37"/>
      <c r="AE39" s="29"/>
      <c r="AF39" s="29"/>
      <c r="AG39" s="29"/>
      <c r="AH39" s="30"/>
      <c r="AI39" s="166"/>
      <c r="AJ39" s="29">
        <v>0</v>
      </c>
      <c r="AK39" s="29">
        <v>0</v>
      </c>
      <c r="AL39" s="30">
        <v>0</v>
      </c>
      <c r="AM39" s="29"/>
      <c r="AN39" s="29">
        <v>0</v>
      </c>
      <c r="AO39" s="29">
        <v>0</v>
      </c>
      <c r="AP39" s="30">
        <v>0</v>
      </c>
      <c r="AQ39" s="166"/>
      <c r="AR39" s="29"/>
      <c r="AS39" s="29"/>
      <c r="AT39" s="30"/>
      <c r="AU39" s="37"/>
      <c r="AV39" s="166"/>
      <c r="AW39" s="166"/>
      <c r="AX39" s="166"/>
      <c r="AY39" s="166"/>
      <c r="AZ39" s="166"/>
      <c r="BA39" s="166"/>
      <c r="BB39" s="166"/>
      <c r="BC39" s="166"/>
      <c r="BD39" s="166"/>
      <c r="BE39" s="166"/>
      <c r="BF39" s="44"/>
      <c r="BG39" s="166"/>
      <c r="BH39" s="166"/>
      <c r="BI39" s="166"/>
      <c r="BJ39" s="166"/>
      <c r="BK39" s="166"/>
      <c r="BL39" s="166"/>
      <c r="BM39" s="166"/>
      <c r="BN39" s="166"/>
      <c r="BO39" s="166"/>
      <c r="BP39" s="166"/>
      <c r="BQ39" s="166"/>
      <c r="BR39" s="166"/>
      <c r="BS39" s="166"/>
      <c r="BT39" s="44"/>
      <c r="BU39" s="166"/>
      <c r="BV39" s="166"/>
      <c r="BW39" s="166"/>
      <c r="BX39" s="166"/>
      <c r="BY39" s="166"/>
      <c r="BZ39" s="44"/>
      <c r="CA39" s="166"/>
      <c r="CB39" s="166"/>
      <c r="CC39" s="166"/>
      <c r="CD39" s="166"/>
      <c r="CE39" s="166"/>
      <c r="CF39" s="44"/>
      <c r="CG39" s="166"/>
      <c r="CH39" s="166"/>
      <c r="CI39" s="166"/>
      <c r="CJ39" s="44"/>
    </row>
    <row r="40" spans="1:88" s="14" customFormat="1" x14ac:dyDescent="0.25">
      <c r="A40" s="379"/>
      <c r="B40" s="387"/>
      <c r="C40" s="387"/>
      <c r="D40" s="129" t="s">
        <v>281</v>
      </c>
      <c r="E40" s="114"/>
      <c r="F40" s="52" t="s">
        <v>484</v>
      </c>
      <c r="G40" s="114"/>
      <c r="H40" s="114"/>
      <c r="I40" s="116"/>
      <c r="J40" s="114"/>
      <c r="K40" s="114"/>
      <c r="L40" s="116"/>
      <c r="M40" s="182"/>
      <c r="N40" s="114"/>
      <c r="O40" s="53" t="s">
        <v>496</v>
      </c>
      <c r="P40" s="53" t="s">
        <v>496</v>
      </c>
      <c r="Q40" s="55" t="s">
        <v>496</v>
      </c>
      <c r="R40" s="163"/>
      <c r="S40" s="164"/>
      <c r="T40" s="164"/>
      <c r="U40" s="165"/>
      <c r="V40" s="164"/>
      <c r="W40" s="164"/>
      <c r="X40" s="164"/>
      <c r="Y40" s="165"/>
      <c r="Z40" s="164"/>
      <c r="AA40" s="164"/>
      <c r="AB40" s="164"/>
      <c r="AC40" s="165"/>
      <c r="AD40" s="175"/>
      <c r="AE40" s="164"/>
      <c r="AF40" s="176"/>
      <c r="AG40" s="177"/>
      <c r="AH40" s="178"/>
      <c r="AI40" s="176"/>
      <c r="AJ40" s="263" t="s">
        <v>821</v>
      </c>
      <c r="AK40" s="263" t="s">
        <v>821</v>
      </c>
      <c r="AL40" s="261" t="s">
        <v>821</v>
      </c>
      <c r="AM40" s="168"/>
      <c r="AN40" s="91" t="s">
        <v>485</v>
      </c>
      <c r="AO40" s="91" t="s">
        <v>485</v>
      </c>
      <c r="AP40" s="89" t="s">
        <v>485</v>
      </c>
      <c r="AQ40" s="168"/>
      <c r="AR40" s="168"/>
      <c r="AS40" s="168"/>
      <c r="AT40" s="45"/>
      <c r="AU40" s="179"/>
      <c r="AV40" s="168"/>
      <c r="AW40" s="168"/>
      <c r="AX40" s="168"/>
      <c r="AY40" s="167"/>
      <c r="AZ40" s="167"/>
      <c r="BA40" s="167"/>
      <c r="BB40" s="167"/>
      <c r="BC40" s="167"/>
      <c r="BD40" s="167"/>
      <c r="BE40" s="167"/>
      <c r="BF40" s="45"/>
      <c r="BG40" s="167"/>
      <c r="BH40" s="167"/>
      <c r="BI40" s="167"/>
      <c r="BJ40" s="167"/>
      <c r="BK40" s="167"/>
      <c r="BL40" s="167"/>
      <c r="BM40" s="167"/>
      <c r="BN40" s="167"/>
      <c r="BO40" s="167"/>
      <c r="BP40" s="167"/>
      <c r="BQ40" s="167"/>
      <c r="BR40" s="167"/>
      <c r="BS40" s="167"/>
      <c r="BT40" s="45"/>
      <c r="BU40" s="167"/>
      <c r="BV40" s="167"/>
      <c r="BW40" s="167"/>
      <c r="BX40" s="167"/>
      <c r="BY40" s="167"/>
      <c r="BZ40" s="45"/>
      <c r="CA40" s="167"/>
      <c r="CB40" s="167"/>
      <c r="CC40" s="167"/>
      <c r="CD40" s="167"/>
      <c r="CE40" s="167"/>
      <c r="CF40" s="45"/>
      <c r="CG40" s="168"/>
      <c r="CH40" s="168"/>
      <c r="CI40" s="168"/>
      <c r="CJ40" s="45"/>
    </row>
    <row r="41" spans="1:88" s="14" customFormat="1" x14ac:dyDescent="0.25">
      <c r="A41" s="379"/>
      <c r="B41" s="387" t="s">
        <v>222</v>
      </c>
      <c r="C41" s="387" t="s">
        <v>224</v>
      </c>
      <c r="D41" s="129" t="s">
        <v>166</v>
      </c>
      <c r="E41" s="167"/>
      <c r="F41" s="21">
        <v>1.03</v>
      </c>
      <c r="G41" s="167"/>
      <c r="H41" s="167"/>
      <c r="I41" s="45"/>
      <c r="J41" s="167"/>
      <c r="K41" s="167"/>
      <c r="L41" s="45"/>
      <c r="M41" s="179"/>
      <c r="N41" s="167"/>
      <c r="O41" s="21">
        <v>2.0099999999999998</v>
      </c>
      <c r="P41" s="21">
        <v>2.0099999999999998</v>
      </c>
      <c r="Q41" s="22">
        <v>2.0099999999999998</v>
      </c>
      <c r="R41" s="167"/>
      <c r="S41" s="168"/>
      <c r="T41" s="168"/>
      <c r="U41" s="45"/>
      <c r="V41" s="168"/>
      <c r="W41" s="168"/>
      <c r="X41" s="168"/>
      <c r="Y41" s="45"/>
      <c r="Z41" s="168"/>
      <c r="AA41" s="168">
        <v>0.8</v>
      </c>
      <c r="AB41" s="168">
        <v>0.8</v>
      </c>
      <c r="AC41" s="45">
        <v>0.8</v>
      </c>
      <c r="AD41" s="179"/>
      <c r="AE41" s="168"/>
      <c r="AF41" s="168"/>
      <c r="AG41" s="167"/>
      <c r="AH41" s="45"/>
      <c r="AI41" s="168"/>
      <c r="AJ41" s="21"/>
      <c r="AK41" s="21"/>
      <c r="AL41" s="22"/>
      <c r="AM41" s="168"/>
      <c r="AN41" s="9"/>
      <c r="AO41" s="9"/>
      <c r="AP41" s="22"/>
      <c r="AQ41" s="168"/>
      <c r="AR41" s="9">
        <v>0</v>
      </c>
      <c r="AS41" s="9">
        <v>0</v>
      </c>
      <c r="AT41" s="22">
        <v>0</v>
      </c>
      <c r="AU41" s="38"/>
      <c r="AV41" s="168"/>
      <c r="AW41" s="168"/>
      <c r="AX41" s="168"/>
      <c r="AY41" s="167"/>
      <c r="AZ41" s="167"/>
      <c r="BA41" s="167"/>
      <c r="BB41" s="167"/>
      <c r="BC41" s="167"/>
      <c r="BD41" s="167"/>
      <c r="BE41" s="167"/>
      <c r="BF41" s="45"/>
      <c r="BG41" s="167"/>
      <c r="BH41" s="167"/>
      <c r="BI41" s="167"/>
      <c r="BJ41" s="167"/>
      <c r="BK41" s="167"/>
      <c r="BL41" s="167"/>
      <c r="BM41" s="167"/>
      <c r="BN41" s="167"/>
      <c r="BO41" s="167"/>
      <c r="BP41" s="167"/>
      <c r="BQ41" s="167"/>
      <c r="BR41" s="167"/>
      <c r="BS41" s="167"/>
      <c r="BT41" s="45"/>
      <c r="BU41" s="167"/>
      <c r="BV41" s="167"/>
      <c r="BW41" s="167"/>
      <c r="BX41" s="167"/>
      <c r="BY41" s="167"/>
      <c r="BZ41" s="45"/>
      <c r="CA41" s="167"/>
      <c r="CB41" s="167"/>
      <c r="CC41" s="167"/>
      <c r="CD41" s="167"/>
      <c r="CE41" s="167"/>
      <c r="CF41" s="45"/>
      <c r="CG41" s="168"/>
      <c r="CH41" s="168"/>
      <c r="CI41" s="168"/>
      <c r="CJ41" s="45"/>
    </row>
    <row r="42" spans="1:88" s="14" customFormat="1" x14ac:dyDescent="0.25">
      <c r="A42" s="379"/>
      <c r="B42" s="387"/>
      <c r="C42" s="387"/>
      <c r="D42" s="129" t="s">
        <v>282</v>
      </c>
      <c r="E42" s="114"/>
      <c r="F42" s="52" t="s">
        <v>484</v>
      </c>
      <c r="G42" s="114"/>
      <c r="H42" s="114"/>
      <c r="I42" s="116"/>
      <c r="J42" s="114"/>
      <c r="K42" s="114"/>
      <c r="L42" s="116"/>
      <c r="M42" s="182"/>
      <c r="N42" s="114"/>
      <c r="O42" s="53" t="s">
        <v>496</v>
      </c>
      <c r="P42" s="53" t="s">
        <v>496</v>
      </c>
      <c r="Q42" s="55" t="s">
        <v>496</v>
      </c>
      <c r="R42" s="163"/>
      <c r="S42" s="164"/>
      <c r="T42" s="164"/>
      <c r="U42" s="165"/>
      <c r="V42" s="164"/>
      <c r="W42" s="164"/>
      <c r="X42" s="164"/>
      <c r="Y42" s="165"/>
      <c r="Z42" s="164"/>
      <c r="AA42" s="53" t="s">
        <v>496</v>
      </c>
      <c r="AB42" s="53" t="s">
        <v>496</v>
      </c>
      <c r="AC42" s="55" t="s">
        <v>496</v>
      </c>
      <c r="AD42" s="175"/>
      <c r="AE42" s="164"/>
      <c r="AF42" s="176"/>
      <c r="AG42" s="177"/>
      <c r="AH42" s="178"/>
      <c r="AI42" s="176"/>
      <c r="AJ42" s="167"/>
      <c r="AK42" s="167"/>
      <c r="AL42" s="45"/>
      <c r="AM42" s="168"/>
      <c r="AN42" s="168"/>
      <c r="AO42" s="168"/>
      <c r="AP42" s="45"/>
      <c r="AQ42" s="168"/>
      <c r="AR42" s="91" t="s">
        <v>485</v>
      </c>
      <c r="AS42" s="91" t="s">
        <v>485</v>
      </c>
      <c r="AT42" s="89" t="s">
        <v>485</v>
      </c>
      <c r="AU42" s="179"/>
      <c r="AV42" s="168"/>
      <c r="AW42" s="168"/>
      <c r="AX42" s="168"/>
      <c r="AY42" s="167"/>
      <c r="AZ42" s="167"/>
      <c r="BA42" s="167"/>
      <c r="BB42" s="167"/>
      <c r="BC42" s="167"/>
      <c r="BD42" s="167"/>
      <c r="BE42" s="167"/>
      <c r="BF42" s="45"/>
      <c r="BG42" s="167"/>
      <c r="BH42" s="167"/>
      <c r="BI42" s="167"/>
      <c r="BJ42" s="167"/>
      <c r="BK42" s="167"/>
      <c r="BL42" s="167"/>
      <c r="BM42" s="167"/>
      <c r="BN42" s="167"/>
      <c r="BO42" s="167"/>
      <c r="BP42" s="167"/>
      <c r="BQ42" s="167"/>
      <c r="BR42" s="167"/>
      <c r="BS42" s="167"/>
      <c r="BT42" s="45"/>
      <c r="BU42" s="167"/>
      <c r="BV42" s="167"/>
      <c r="BW42" s="167"/>
      <c r="BX42" s="167"/>
      <c r="BY42" s="167"/>
      <c r="BZ42" s="45"/>
      <c r="CA42" s="167"/>
      <c r="CB42" s="167"/>
      <c r="CC42" s="167"/>
      <c r="CD42" s="167"/>
      <c r="CE42" s="167"/>
      <c r="CF42" s="45"/>
      <c r="CG42" s="168"/>
      <c r="CH42" s="168"/>
      <c r="CI42" s="168"/>
      <c r="CJ42" s="45"/>
    </row>
    <row r="43" spans="1:88" s="14" customFormat="1" x14ac:dyDescent="0.25">
      <c r="A43" s="379"/>
      <c r="B43" s="387" t="s">
        <v>222</v>
      </c>
      <c r="C43" s="387" t="s">
        <v>225</v>
      </c>
      <c r="D43" s="129" t="s">
        <v>167</v>
      </c>
      <c r="E43" s="167"/>
      <c r="F43" s="21"/>
      <c r="G43" s="167"/>
      <c r="H43" s="167"/>
      <c r="I43" s="45"/>
      <c r="J43" s="167"/>
      <c r="K43" s="167"/>
      <c r="L43" s="45"/>
      <c r="M43" s="179"/>
      <c r="N43" s="167"/>
      <c r="O43" s="21"/>
      <c r="P43" s="21"/>
      <c r="Q43" s="22"/>
      <c r="R43" s="167"/>
      <c r="S43" s="168"/>
      <c r="T43" s="168"/>
      <c r="U43" s="45"/>
      <c r="V43" s="168"/>
      <c r="W43" s="168"/>
      <c r="X43" s="168"/>
      <c r="Y43" s="45"/>
      <c r="Z43" s="168"/>
      <c r="AA43" s="9">
        <v>0.5</v>
      </c>
      <c r="AB43" s="9">
        <v>0.5</v>
      </c>
      <c r="AC43" s="45">
        <v>0.5</v>
      </c>
      <c r="AD43" s="179"/>
      <c r="AE43" s="168"/>
      <c r="AF43" s="168"/>
      <c r="AG43" s="167"/>
      <c r="AH43" s="45"/>
      <c r="AI43" s="168"/>
      <c r="AJ43" s="167">
        <v>1.6</v>
      </c>
      <c r="AK43" s="167">
        <v>1.5</v>
      </c>
      <c r="AL43" s="45">
        <v>1.5</v>
      </c>
      <c r="AM43" s="168"/>
      <c r="AN43" s="168">
        <v>1.1000000000000001</v>
      </c>
      <c r="AO43" s="168">
        <v>1.1000000000000001</v>
      </c>
      <c r="AP43" s="45">
        <v>1.1000000000000001</v>
      </c>
      <c r="AQ43" s="168"/>
      <c r="AR43" s="9">
        <v>0</v>
      </c>
      <c r="AS43" s="9">
        <v>0</v>
      </c>
      <c r="AT43" s="22">
        <v>0</v>
      </c>
      <c r="AU43" s="179"/>
      <c r="AV43" s="168"/>
      <c r="AW43" s="168"/>
      <c r="AX43" s="168"/>
      <c r="AY43" s="167"/>
      <c r="AZ43" s="167"/>
      <c r="BA43" s="167"/>
      <c r="BB43" s="167"/>
      <c r="BC43" s="167"/>
      <c r="BD43" s="167"/>
      <c r="BE43" s="167"/>
      <c r="BF43" s="45"/>
      <c r="BG43" s="167"/>
      <c r="BH43" s="167"/>
      <c r="BI43" s="167"/>
      <c r="BJ43" s="167"/>
      <c r="BK43" s="167"/>
      <c r="BL43" s="167"/>
      <c r="BM43" s="167"/>
      <c r="BN43" s="167"/>
      <c r="BO43" s="167"/>
      <c r="BP43" s="167"/>
      <c r="BQ43" s="167"/>
      <c r="BR43" s="167"/>
      <c r="BS43" s="167"/>
      <c r="BT43" s="45"/>
      <c r="BU43" s="167"/>
      <c r="BV43" s="167"/>
      <c r="BW43" s="167"/>
      <c r="BX43" s="167"/>
      <c r="BY43" s="167"/>
      <c r="BZ43" s="45"/>
      <c r="CA43" s="167"/>
      <c r="CB43" s="167"/>
      <c r="CC43" s="167"/>
      <c r="CD43" s="167"/>
      <c r="CE43" s="167"/>
      <c r="CF43" s="45"/>
      <c r="CG43" s="168"/>
      <c r="CH43" s="168"/>
      <c r="CI43" s="168"/>
      <c r="CJ43" s="45"/>
    </row>
    <row r="44" spans="1:88" s="14" customFormat="1" x14ac:dyDescent="0.25">
      <c r="A44" s="380"/>
      <c r="B44" s="388"/>
      <c r="C44" s="388"/>
      <c r="D44" s="129" t="s">
        <v>283</v>
      </c>
      <c r="E44" s="114"/>
      <c r="F44" s="114"/>
      <c r="G44" s="114"/>
      <c r="H44" s="114"/>
      <c r="I44" s="116"/>
      <c r="J44" s="114"/>
      <c r="K44" s="114"/>
      <c r="L44" s="116"/>
      <c r="M44" s="182"/>
      <c r="N44" s="114"/>
      <c r="O44" s="114"/>
      <c r="P44" s="114"/>
      <c r="Q44" s="116"/>
      <c r="R44" s="163"/>
      <c r="S44" s="164"/>
      <c r="T44" s="164"/>
      <c r="U44" s="165"/>
      <c r="V44" s="164"/>
      <c r="W44" s="164"/>
      <c r="X44" s="164"/>
      <c r="Y44" s="165"/>
      <c r="Z44" s="164"/>
      <c r="AA44" s="53" t="s">
        <v>496</v>
      </c>
      <c r="AB44" s="53" t="s">
        <v>496</v>
      </c>
      <c r="AC44" s="55" t="s">
        <v>496</v>
      </c>
      <c r="AD44" s="175"/>
      <c r="AE44" s="164"/>
      <c r="AF44" s="176"/>
      <c r="AG44" s="177"/>
      <c r="AH44" s="178"/>
      <c r="AI44" s="176"/>
      <c r="AJ44" s="262" t="s">
        <v>821</v>
      </c>
      <c r="AK44" s="262" t="s">
        <v>821</v>
      </c>
      <c r="AL44" s="339" t="s">
        <v>821</v>
      </c>
      <c r="AM44" s="168"/>
      <c r="AN44" s="91" t="s">
        <v>485</v>
      </c>
      <c r="AO44" s="91" t="s">
        <v>485</v>
      </c>
      <c r="AP44" s="89" t="s">
        <v>485</v>
      </c>
      <c r="AQ44" s="168"/>
      <c r="AR44" s="91" t="s">
        <v>485</v>
      </c>
      <c r="AS44" s="91" t="s">
        <v>485</v>
      </c>
      <c r="AT44" s="89" t="s">
        <v>485</v>
      </c>
      <c r="AU44" s="179"/>
      <c r="AV44" s="168"/>
      <c r="AW44" s="168"/>
      <c r="AX44" s="168"/>
      <c r="AY44" s="167"/>
      <c r="AZ44" s="167"/>
      <c r="BA44" s="167"/>
      <c r="BB44" s="167"/>
      <c r="BC44" s="167"/>
      <c r="BD44" s="167"/>
      <c r="BE44" s="167"/>
      <c r="BF44" s="45"/>
      <c r="BG44" s="167"/>
      <c r="BH44" s="167"/>
      <c r="BI44" s="167"/>
      <c r="BJ44" s="167"/>
      <c r="BK44" s="167"/>
      <c r="BL44" s="167"/>
      <c r="BM44" s="167"/>
      <c r="BN44" s="167"/>
      <c r="BO44" s="167"/>
      <c r="BP44" s="167"/>
      <c r="BQ44" s="167"/>
      <c r="BR44" s="167"/>
      <c r="BS44" s="167"/>
      <c r="BT44" s="45"/>
      <c r="BU44" s="167"/>
      <c r="BV44" s="167"/>
      <c r="BW44" s="167"/>
      <c r="BX44" s="167"/>
      <c r="BY44" s="167"/>
      <c r="BZ44" s="45"/>
      <c r="CA44" s="167"/>
      <c r="CB44" s="167"/>
      <c r="CC44" s="167"/>
      <c r="CD44" s="167"/>
      <c r="CE44" s="167"/>
      <c r="CF44" s="45"/>
      <c r="CG44" s="168"/>
      <c r="CH44" s="168"/>
      <c r="CI44" s="168"/>
      <c r="CJ44" s="45"/>
    </row>
    <row r="45" spans="1:88" s="7" customFormat="1" x14ac:dyDescent="0.25">
      <c r="A45" s="378" t="s">
        <v>148</v>
      </c>
      <c r="B45" s="378" t="s">
        <v>226</v>
      </c>
      <c r="C45" s="386" t="s">
        <v>227</v>
      </c>
      <c r="D45" s="128" t="s">
        <v>168</v>
      </c>
      <c r="E45" s="29"/>
      <c r="F45" s="29"/>
      <c r="G45" s="29"/>
      <c r="H45" s="29"/>
      <c r="I45" s="30"/>
      <c r="J45" s="166"/>
      <c r="K45" s="166"/>
      <c r="L45" s="44"/>
      <c r="M45" s="180"/>
      <c r="N45" s="29"/>
      <c r="O45" s="29"/>
      <c r="P45" s="29"/>
      <c r="Q45" s="30"/>
      <c r="R45" s="166"/>
      <c r="S45" s="166"/>
      <c r="T45" s="166"/>
      <c r="U45" s="44"/>
      <c r="V45" s="29">
        <v>0</v>
      </c>
      <c r="W45" s="166"/>
      <c r="X45" s="29"/>
      <c r="Y45" s="30"/>
      <c r="Z45" s="29"/>
      <c r="AA45" s="29"/>
      <c r="AB45" s="29"/>
      <c r="AC45" s="44"/>
      <c r="AD45" s="180"/>
      <c r="AE45" s="188"/>
      <c r="AF45" s="166"/>
      <c r="AG45" s="166"/>
      <c r="AH45" s="44"/>
      <c r="AI45" s="166"/>
      <c r="AJ45" s="166"/>
      <c r="AK45" s="166"/>
      <c r="AL45" s="44"/>
      <c r="AM45" s="166"/>
      <c r="AN45" s="166"/>
      <c r="AO45" s="166"/>
      <c r="AP45" s="44"/>
      <c r="AQ45" s="166"/>
      <c r="AR45" s="166"/>
      <c r="AS45" s="166"/>
      <c r="AT45" s="44"/>
      <c r="AU45" s="37">
        <v>0</v>
      </c>
      <c r="AV45" s="318">
        <v>5.1100000000000003</v>
      </c>
      <c r="AW45" s="319">
        <v>0</v>
      </c>
      <c r="AX45" s="319">
        <v>0</v>
      </c>
      <c r="AY45" s="319">
        <v>0</v>
      </c>
      <c r="AZ45" s="319">
        <v>0.4</v>
      </c>
      <c r="BA45" s="319">
        <v>0</v>
      </c>
      <c r="BB45" s="319">
        <v>0</v>
      </c>
      <c r="BC45" s="319">
        <v>0</v>
      </c>
      <c r="BD45" s="319">
        <v>0.91</v>
      </c>
      <c r="BE45" s="319">
        <v>0</v>
      </c>
      <c r="BF45" s="316">
        <v>1.1000000000000001</v>
      </c>
      <c r="BG45" s="166"/>
      <c r="BH45" s="166"/>
      <c r="BI45" s="166"/>
      <c r="BJ45" s="166"/>
      <c r="BK45" s="166"/>
      <c r="BL45" s="166"/>
      <c r="BM45" s="166"/>
      <c r="BN45" s="166"/>
      <c r="BO45" s="166"/>
      <c r="BP45" s="166"/>
      <c r="BQ45" s="166"/>
      <c r="BR45" s="166"/>
      <c r="BS45" s="166"/>
      <c r="BT45" s="44"/>
      <c r="BU45" s="166"/>
      <c r="BV45" s="166"/>
      <c r="BW45" s="166"/>
      <c r="BX45" s="166"/>
      <c r="BY45" s="166"/>
      <c r="BZ45" s="44"/>
      <c r="CA45" s="166"/>
      <c r="CB45" s="166"/>
      <c r="CC45" s="166"/>
      <c r="CD45" s="166"/>
      <c r="CE45" s="166"/>
      <c r="CF45" s="44"/>
      <c r="CG45" s="29">
        <v>0</v>
      </c>
      <c r="CH45" s="166"/>
      <c r="CI45" s="166"/>
      <c r="CJ45" s="44"/>
    </row>
    <row r="46" spans="1:88" s="14" customFormat="1" x14ac:dyDescent="0.25">
      <c r="A46" s="379"/>
      <c r="B46" s="379"/>
      <c r="C46" s="387"/>
      <c r="D46" s="129" t="s">
        <v>284</v>
      </c>
      <c r="E46" s="114"/>
      <c r="F46" s="114"/>
      <c r="G46" s="114"/>
      <c r="H46" s="114"/>
      <c r="I46" s="116"/>
      <c r="J46" s="114"/>
      <c r="K46" s="114"/>
      <c r="L46" s="116"/>
      <c r="M46" s="182"/>
      <c r="N46" s="114"/>
      <c r="O46" s="114"/>
      <c r="P46" s="114"/>
      <c r="Q46" s="116"/>
      <c r="R46" s="163"/>
      <c r="S46" s="164"/>
      <c r="T46" s="164"/>
      <c r="U46" s="165"/>
      <c r="V46" s="62" t="s">
        <v>489</v>
      </c>
      <c r="W46" s="164"/>
      <c r="X46" s="164"/>
      <c r="Y46" s="165"/>
      <c r="Z46" s="164"/>
      <c r="AA46" s="164"/>
      <c r="AB46" s="164"/>
      <c r="AC46" s="165"/>
      <c r="AD46" s="175"/>
      <c r="AE46" s="185"/>
      <c r="AF46" s="176"/>
      <c r="AG46" s="177"/>
      <c r="AH46" s="178"/>
      <c r="AI46" s="176"/>
      <c r="AJ46" s="168"/>
      <c r="AK46" s="168"/>
      <c r="AL46" s="45"/>
      <c r="AM46" s="168"/>
      <c r="AN46" s="168"/>
      <c r="AO46" s="168"/>
      <c r="AP46" s="45"/>
      <c r="AQ46" s="168"/>
      <c r="AR46" s="168"/>
      <c r="AS46" s="168"/>
      <c r="AT46" s="45"/>
      <c r="AU46" s="299" t="s">
        <v>821</v>
      </c>
      <c r="AV46" s="90" t="s">
        <v>646</v>
      </c>
      <c r="AW46" s="263" t="s">
        <v>821</v>
      </c>
      <c r="AX46" s="263" t="s">
        <v>821</v>
      </c>
      <c r="AY46" s="263" t="s">
        <v>821</v>
      </c>
      <c r="AZ46" s="91" t="s">
        <v>646</v>
      </c>
      <c r="BA46" s="263" t="s">
        <v>821</v>
      </c>
      <c r="BB46" s="263" t="s">
        <v>821</v>
      </c>
      <c r="BC46" s="263" t="s">
        <v>821</v>
      </c>
      <c r="BD46" s="91" t="s">
        <v>646</v>
      </c>
      <c r="BE46" s="263" t="s">
        <v>821</v>
      </c>
      <c r="BF46" s="89" t="s">
        <v>646</v>
      </c>
      <c r="BG46" s="167"/>
      <c r="BH46" s="167"/>
      <c r="BI46" s="167"/>
      <c r="BJ46" s="167"/>
      <c r="BK46" s="167"/>
      <c r="BL46" s="167"/>
      <c r="BM46" s="167"/>
      <c r="BN46" s="167"/>
      <c r="BO46" s="167"/>
      <c r="BP46" s="167"/>
      <c r="BQ46" s="167"/>
      <c r="BR46" s="167"/>
      <c r="BS46" s="167"/>
      <c r="BT46" s="45"/>
      <c r="BU46" s="167"/>
      <c r="BV46" s="167"/>
      <c r="BW46" s="167"/>
      <c r="BX46" s="167"/>
      <c r="BY46" s="167"/>
      <c r="BZ46" s="45"/>
      <c r="CA46" s="167"/>
      <c r="CB46" s="167"/>
      <c r="CC46" s="167"/>
      <c r="CD46" s="167"/>
      <c r="CE46" s="167"/>
      <c r="CF46" s="45"/>
      <c r="CG46" s="261" t="s">
        <v>821</v>
      </c>
      <c r="CH46" s="168"/>
      <c r="CI46" s="168"/>
      <c r="CJ46" s="45"/>
    </row>
    <row r="47" spans="1:88" s="14" customFormat="1" x14ac:dyDescent="0.25">
      <c r="A47" s="379"/>
      <c r="B47" s="379" t="s">
        <v>226</v>
      </c>
      <c r="C47" s="387" t="s">
        <v>228</v>
      </c>
      <c r="D47" s="129" t="s">
        <v>169</v>
      </c>
      <c r="E47" s="167"/>
      <c r="F47" s="167"/>
      <c r="G47" s="167"/>
      <c r="H47" s="167"/>
      <c r="I47" s="45"/>
      <c r="J47" s="167"/>
      <c r="K47" s="167"/>
      <c r="L47" s="45"/>
      <c r="M47" s="179"/>
      <c r="N47" s="167"/>
      <c r="O47" s="167"/>
      <c r="P47" s="167"/>
      <c r="Q47" s="45"/>
      <c r="R47" s="167"/>
      <c r="S47" s="168"/>
      <c r="T47" s="168"/>
      <c r="U47" s="45"/>
      <c r="V47" s="21">
        <v>0</v>
      </c>
      <c r="W47" s="168"/>
      <c r="X47" s="168"/>
      <c r="Y47" s="45"/>
      <c r="Z47" s="168"/>
      <c r="AA47" s="168"/>
      <c r="AB47" s="168"/>
      <c r="AC47" s="45"/>
      <c r="AD47" s="179"/>
      <c r="AE47" s="189"/>
      <c r="AF47" s="168"/>
      <c r="AG47" s="167"/>
      <c r="AH47" s="45"/>
      <c r="AI47" s="168"/>
      <c r="AJ47" s="168"/>
      <c r="AK47" s="168"/>
      <c r="AL47" s="45"/>
      <c r="AM47" s="168"/>
      <c r="AN47" s="168"/>
      <c r="AO47" s="168"/>
      <c r="AP47" s="45"/>
      <c r="AQ47" s="168"/>
      <c r="AR47" s="168"/>
      <c r="AS47" s="168"/>
      <c r="AT47" s="45"/>
      <c r="AU47" s="38">
        <v>0</v>
      </c>
      <c r="AV47" s="67">
        <v>0</v>
      </c>
      <c r="AW47" s="63">
        <v>0</v>
      </c>
      <c r="AX47" s="63">
        <v>0</v>
      </c>
      <c r="AY47" s="63">
        <v>3.29</v>
      </c>
      <c r="AZ47" s="63">
        <v>0.73</v>
      </c>
      <c r="BA47" s="63">
        <v>0</v>
      </c>
      <c r="BB47" s="63">
        <v>0</v>
      </c>
      <c r="BC47" s="63">
        <v>0</v>
      </c>
      <c r="BD47" s="63">
        <v>0.37</v>
      </c>
      <c r="BE47" s="63">
        <v>0</v>
      </c>
      <c r="BF47" s="317">
        <v>3.29</v>
      </c>
      <c r="BG47" s="167"/>
      <c r="BH47" s="167"/>
      <c r="BI47" s="167"/>
      <c r="BJ47" s="167"/>
      <c r="BK47" s="167"/>
      <c r="BL47" s="167"/>
      <c r="BM47" s="167"/>
      <c r="BN47" s="167"/>
      <c r="BO47" s="167"/>
      <c r="BP47" s="167"/>
      <c r="BQ47" s="167"/>
      <c r="BR47" s="167"/>
      <c r="BS47" s="167"/>
      <c r="BT47" s="45"/>
      <c r="BU47" s="167"/>
      <c r="BV47" s="167"/>
      <c r="BW47" s="167"/>
      <c r="BX47" s="167"/>
      <c r="BY47" s="167"/>
      <c r="BZ47" s="45"/>
      <c r="CA47" s="167"/>
      <c r="CB47" s="167"/>
      <c r="CC47" s="167"/>
      <c r="CD47" s="167"/>
      <c r="CE47" s="167"/>
      <c r="CF47" s="45"/>
      <c r="CG47" s="9">
        <v>0</v>
      </c>
      <c r="CH47" s="168"/>
      <c r="CI47" s="168"/>
      <c r="CJ47" s="45"/>
    </row>
    <row r="48" spans="1:88" s="14" customFormat="1" x14ac:dyDescent="0.25">
      <c r="A48" s="379"/>
      <c r="B48" s="379"/>
      <c r="C48" s="387"/>
      <c r="D48" s="129" t="s">
        <v>285</v>
      </c>
      <c r="E48" s="114"/>
      <c r="F48" s="114"/>
      <c r="G48" s="114"/>
      <c r="H48" s="114"/>
      <c r="I48" s="116"/>
      <c r="J48" s="114"/>
      <c r="K48" s="114"/>
      <c r="L48" s="116"/>
      <c r="M48" s="182"/>
      <c r="N48" s="114"/>
      <c r="O48" s="114"/>
      <c r="P48" s="114"/>
      <c r="Q48" s="116"/>
      <c r="R48" s="163"/>
      <c r="S48" s="164"/>
      <c r="T48" s="164"/>
      <c r="U48" s="165"/>
      <c r="V48" s="62" t="s">
        <v>489</v>
      </c>
      <c r="W48" s="164"/>
      <c r="X48" s="164"/>
      <c r="Y48" s="165"/>
      <c r="Z48" s="164"/>
      <c r="AA48" s="164"/>
      <c r="AB48" s="164"/>
      <c r="AC48" s="165"/>
      <c r="AD48" s="175"/>
      <c r="AE48" s="185"/>
      <c r="AF48" s="176"/>
      <c r="AG48" s="177"/>
      <c r="AH48" s="178"/>
      <c r="AI48" s="176"/>
      <c r="AJ48" s="168"/>
      <c r="AK48" s="168"/>
      <c r="AL48" s="45"/>
      <c r="AM48" s="168"/>
      <c r="AN48" s="168"/>
      <c r="AO48" s="168"/>
      <c r="AP48" s="45"/>
      <c r="AQ48" s="168"/>
      <c r="AR48" s="168"/>
      <c r="AS48" s="168"/>
      <c r="AT48" s="45"/>
      <c r="AU48" s="299" t="s">
        <v>821</v>
      </c>
      <c r="AV48" s="263" t="s">
        <v>821</v>
      </c>
      <c r="AW48" s="263" t="s">
        <v>821</v>
      </c>
      <c r="AX48" s="263" t="s">
        <v>821</v>
      </c>
      <c r="AY48" s="91" t="s">
        <v>646</v>
      </c>
      <c r="AZ48" s="91" t="s">
        <v>646</v>
      </c>
      <c r="BA48" s="263" t="s">
        <v>821</v>
      </c>
      <c r="BB48" s="263" t="s">
        <v>821</v>
      </c>
      <c r="BC48" s="263" t="s">
        <v>821</v>
      </c>
      <c r="BD48" s="91" t="s">
        <v>646</v>
      </c>
      <c r="BE48" s="263" t="s">
        <v>821</v>
      </c>
      <c r="BF48" s="89" t="s">
        <v>646</v>
      </c>
      <c r="BG48" s="167"/>
      <c r="BH48" s="167"/>
      <c r="BI48" s="167"/>
      <c r="BJ48" s="167"/>
      <c r="BK48" s="167"/>
      <c r="BL48" s="167"/>
      <c r="BM48" s="167"/>
      <c r="BN48" s="167"/>
      <c r="BO48" s="167"/>
      <c r="BP48" s="167"/>
      <c r="BQ48" s="167"/>
      <c r="BR48" s="167"/>
      <c r="BS48" s="167"/>
      <c r="BT48" s="45"/>
      <c r="BU48" s="167"/>
      <c r="BV48" s="167"/>
      <c r="BW48" s="167"/>
      <c r="BX48" s="167"/>
      <c r="BY48" s="167"/>
      <c r="BZ48" s="45"/>
      <c r="CA48" s="167"/>
      <c r="CB48" s="167"/>
      <c r="CC48" s="167"/>
      <c r="CD48" s="167"/>
      <c r="CE48" s="167"/>
      <c r="CF48" s="45"/>
      <c r="CG48" s="261" t="s">
        <v>821</v>
      </c>
      <c r="CH48" s="168"/>
      <c r="CI48" s="168"/>
      <c r="CJ48" s="45"/>
    </row>
    <row r="49" spans="1:88" s="14" customFormat="1" x14ac:dyDescent="0.25">
      <c r="A49" s="379"/>
      <c r="B49" s="379" t="s">
        <v>226</v>
      </c>
      <c r="C49" s="387" t="s">
        <v>229</v>
      </c>
      <c r="D49" s="129" t="s">
        <v>170</v>
      </c>
      <c r="E49" s="167"/>
      <c r="F49" s="167"/>
      <c r="G49" s="167"/>
      <c r="H49" s="167"/>
      <c r="I49" s="45"/>
      <c r="J49" s="167"/>
      <c r="K49" s="167"/>
      <c r="L49" s="45"/>
      <c r="M49" s="179"/>
      <c r="N49" s="167"/>
      <c r="O49" s="167"/>
      <c r="P49" s="167"/>
      <c r="Q49" s="45"/>
      <c r="R49" s="167"/>
      <c r="S49" s="168"/>
      <c r="T49" s="168"/>
      <c r="U49" s="45"/>
      <c r="V49" s="21">
        <v>0</v>
      </c>
      <c r="W49" s="168"/>
      <c r="X49" s="168"/>
      <c r="Y49" s="45"/>
      <c r="Z49" s="168"/>
      <c r="AA49" s="168"/>
      <c r="AB49" s="168"/>
      <c r="AC49" s="45"/>
      <c r="AD49" s="179"/>
      <c r="AE49" s="189"/>
      <c r="AF49" s="168"/>
      <c r="AG49" s="167"/>
      <c r="AH49" s="45"/>
      <c r="AI49" s="168"/>
      <c r="AJ49" s="168"/>
      <c r="AK49" s="168"/>
      <c r="AL49" s="45"/>
      <c r="AM49" s="168"/>
      <c r="AN49" s="168"/>
      <c r="AO49" s="168"/>
      <c r="AP49" s="45"/>
      <c r="AQ49" s="168"/>
      <c r="AR49" s="168"/>
      <c r="AS49" s="168"/>
      <c r="AT49" s="45"/>
      <c r="AU49" s="38">
        <v>0</v>
      </c>
      <c r="AV49" s="67">
        <v>0</v>
      </c>
      <c r="AW49" s="63">
        <v>0</v>
      </c>
      <c r="AX49" s="63">
        <v>1.83</v>
      </c>
      <c r="AY49" s="63">
        <v>2.19</v>
      </c>
      <c r="AZ49" s="63">
        <v>0.44</v>
      </c>
      <c r="BA49" s="63">
        <v>0</v>
      </c>
      <c r="BB49" s="63">
        <v>0</v>
      </c>
      <c r="BC49" s="63">
        <v>0</v>
      </c>
      <c r="BD49" s="63">
        <v>0</v>
      </c>
      <c r="BE49" s="63">
        <v>0</v>
      </c>
      <c r="BF49" s="317">
        <v>3.5</v>
      </c>
      <c r="BG49" s="167"/>
      <c r="BH49" s="167"/>
      <c r="BI49" s="167"/>
      <c r="BJ49" s="167"/>
      <c r="BK49" s="167"/>
      <c r="BL49" s="167"/>
      <c r="BM49" s="167"/>
      <c r="BN49" s="167"/>
      <c r="BO49" s="167"/>
      <c r="BP49" s="167"/>
      <c r="BQ49" s="167"/>
      <c r="BR49" s="167"/>
      <c r="BS49" s="167"/>
      <c r="BT49" s="45"/>
      <c r="BU49" s="167"/>
      <c r="BV49" s="167"/>
      <c r="BW49" s="167"/>
      <c r="BX49" s="167"/>
      <c r="BY49" s="167"/>
      <c r="BZ49" s="45"/>
      <c r="CA49" s="167"/>
      <c r="CB49" s="167"/>
      <c r="CC49" s="167"/>
      <c r="CD49" s="167"/>
      <c r="CE49" s="167"/>
      <c r="CF49" s="45"/>
      <c r="CG49" s="9">
        <v>0</v>
      </c>
      <c r="CH49" s="168"/>
      <c r="CI49" s="168"/>
      <c r="CJ49" s="45"/>
    </row>
    <row r="50" spans="1:88" s="14" customFormat="1" x14ac:dyDescent="0.25">
      <c r="A50" s="379"/>
      <c r="B50" s="379"/>
      <c r="C50" s="387"/>
      <c r="D50" s="129" t="s">
        <v>286</v>
      </c>
      <c r="E50" s="114"/>
      <c r="F50" s="114"/>
      <c r="G50" s="114"/>
      <c r="H50" s="114"/>
      <c r="I50" s="116"/>
      <c r="J50" s="114"/>
      <c r="K50" s="114"/>
      <c r="L50" s="116"/>
      <c r="M50" s="182"/>
      <c r="N50" s="114"/>
      <c r="O50" s="114"/>
      <c r="P50" s="114"/>
      <c r="Q50" s="116"/>
      <c r="R50" s="163"/>
      <c r="S50" s="164"/>
      <c r="T50" s="164"/>
      <c r="U50" s="165"/>
      <c r="V50" s="62" t="s">
        <v>489</v>
      </c>
      <c r="W50" s="164"/>
      <c r="X50" s="164"/>
      <c r="Y50" s="165"/>
      <c r="Z50" s="164"/>
      <c r="AA50" s="164"/>
      <c r="AB50" s="164"/>
      <c r="AC50" s="165"/>
      <c r="AD50" s="175"/>
      <c r="AE50" s="185"/>
      <c r="AF50" s="176"/>
      <c r="AG50" s="177"/>
      <c r="AH50" s="178"/>
      <c r="AI50" s="176"/>
      <c r="AJ50" s="168"/>
      <c r="AK50" s="168"/>
      <c r="AL50" s="45"/>
      <c r="AM50" s="168"/>
      <c r="AN50" s="168"/>
      <c r="AO50" s="168"/>
      <c r="AP50" s="45"/>
      <c r="AQ50" s="168"/>
      <c r="AR50" s="168"/>
      <c r="AS50" s="168"/>
      <c r="AT50" s="45"/>
      <c r="AU50" s="299" t="s">
        <v>821</v>
      </c>
      <c r="AV50" s="263" t="s">
        <v>821</v>
      </c>
      <c r="AW50" s="263" t="s">
        <v>821</v>
      </c>
      <c r="AX50" s="91" t="s">
        <v>646</v>
      </c>
      <c r="AY50" s="91" t="s">
        <v>646</v>
      </c>
      <c r="AZ50" s="91" t="s">
        <v>646</v>
      </c>
      <c r="BA50" s="263" t="s">
        <v>821</v>
      </c>
      <c r="BB50" s="263" t="s">
        <v>821</v>
      </c>
      <c r="BC50" s="263" t="s">
        <v>821</v>
      </c>
      <c r="BD50" s="263" t="s">
        <v>821</v>
      </c>
      <c r="BE50" s="263" t="s">
        <v>821</v>
      </c>
      <c r="BF50" s="89" t="s">
        <v>646</v>
      </c>
      <c r="BG50" s="167"/>
      <c r="BH50" s="167"/>
      <c r="BI50" s="167"/>
      <c r="BJ50" s="167"/>
      <c r="BK50" s="167"/>
      <c r="BL50" s="167"/>
      <c r="BM50" s="167"/>
      <c r="BN50" s="167"/>
      <c r="BO50" s="167"/>
      <c r="BP50" s="167"/>
      <c r="BQ50" s="167"/>
      <c r="BR50" s="167"/>
      <c r="BS50" s="167"/>
      <c r="BT50" s="45"/>
      <c r="BU50" s="167"/>
      <c r="BV50" s="167"/>
      <c r="BW50" s="167"/>
      <c r="BX50" s="167"/>
      <c r="BY50" s="167"/>
      <c r="BZ50" s="45"/>
      <c r="CA50" s="167"/>
      <c r="CB50" s="167"/>
      <c r="CC50" s="167"/>
      <c r="CD50" s="167"/>
      <c r="CE50" s="167"/>
      <c r="CF50" s="45"/>
      <c r="CG50" s="261" t="s">
        <v>821</v>
      </c>
      <c r="CH50" s="168"/>
      <c r="CI50" s="168"/>
      <c r="CJ50" s="45"/>
    </row>
    <row r="51" spans="1:88" s="14" customFormat="1" x14ac:dyDescent="0.25">
      <c r="A51" s="379"/>
      <c r="B51" s="379" t="s">
        <v>226</v>
      </c>
      <c r="C51" s="387" t="s">
        <v>230</v>
      </c>
      <c r="D51" s="129" t="s">
        <v>171</v>
      </c>
      <c r="E51" s="167"/>
      <c r="F51" s="167"/>
      <c r="G51" s="167"/>
      <c r="H51" s="167"/>
      <c r="I51" s="45"/>
      <c r="J51" s="167"/>
      <c r="K51" s="167"/>
      <c r="L51" s="45"/>
      <c r="M51" s="179"/>
      <c r="N51" s="167"/>
      <c r="O51" s="167"/>
      <c r="P51" s="167"/>
      <c r="Q51" s="45"/>
      <c r="R51" s="167"/>
      <c r="S51" s="168"/>
      <c r="T51" s="168"/>
      <c r="U51" s="45"/>
      <c r="V51" s="21">
        <v>0</v>
      </c>
      <c r="W51" s="168"/>
      <c r="X51" s="168"/>
      <c r="Y51" s="45"/>
      <c r="Z51" s="168"/>
      <c r="AA51" s="168"/>
      <c r="AB51" s="168"/>
      <c r="AC51" s="45"/>
      <c r="AD51" s="179"/>
      <c r="AE51" s="189"/>
      <c r="AF51" s="168"/>
      <c r="AG51" s="167"/>
      <c r="AH51" s="45"/>
      <c r="AI51" s="168"/>
      <c r="AJ51" s="168"/>
      <c r="AK51" s="168"/>
      <c r="AL51" s="45"/>
      <c r="AM51" s="168"/>
      <c r="AN51" s="168"/>
      <c r="AO51" s="168"/>
      <c r="AP51" s="45"/>
      <c r="AQ51" s="168"/>
      <c r="AR51" s="168"/>
      <c r="AS51" s="168"/>
      <c r="AT51" s="45"/>
      <c r="AU51" s="38">
        <v>0</v>
      </c>
      <c r="AV51" s="67">
        <v>2.56</v>
      </c>
      <c r="AW51" s="63">
        <v>0</v>
      </c>
      <c r="AX51" s="63">
        <v>2.37</v>
      </c>
      <c r="AY51" s="63">
        <v>0</v>
      </c>
      <c r="AZ51" s="63">
        <v>0.44</v>
      </c>
      <c r="BA51" s="63">
        <v>0</v>
      </c>
      <c r="BB51" s="63">
        <v>0</v>
      </c>
      <c r="BC51" s="63">
        <v>0</v>
      </c>
      <c r="BD51" s="63">
        <v>0.15</v>
      </c>
      <c r="BE51" s="63">
        <v>0</v>
      </c>
      <c r="BF51" s="317">
        <v>2.19</v>
      </c>
      <c r="BG51" s="167"/>
      <c r="BH51" s="167"/>
      <c r="BI51" s="167"/>
      <c r="BJ51" s="167"/>
      <c r="BK51" s="167"/>
      <c r="BL51" s="167"/>
      <c r="BM51" s="167"/>
      <c r="BN51" s="167"/>
      <c r="BO51" s="167"/>
      <c r="BP51" s="167"/>
      <c r="BQ51" s="167"/>
      <c r="BR51" s="167"/>
      <c r="BS51" s="167"/>
      <c r="BT51" s="45"/>
      <c r="BU51" s="167"/>
      <c r="BV51" s="167"/>
      <c r="BW51" s="167"/>
      <c r="BX51" s="167"/>
      <c r="BY51" s="167"/>
      <c r="BZ51" s="45"/>
      <c r="CA51" s="167"/>
      <c r="CB51" s="167"/>
      <c r="CC51" s="167"/>
      <c r="CD51" s="167"/>
      <c r="CE51" s="167"/>
      <c r="CF51" s="45"/>
      <c r="CG51" s="9">
        <v>0</v>
      </c>
      <c r="CH51" s="168"/>
      <c r="CI51" s="168"/>
      <c r="CJ51" s="45"/>
    </row>
    <row r="52" spans="1:88" s="14" customFormat="1" x14ac:dyDescent="0.25">
      <c r="A52" s="379"/>
      <c r="B52" s="379"/>
      <c r="C52" s="387"/>
      <c r="D52" s="129" t="s">
        <v>287</v>
      </c>
      <c r="E52" s="114"/>
      <c r="F52" s="114"/>
      <c r="G52" s="247"/>
      <c r="H52" s="114"/>
      <c r="I52" s="116"/>
      <c r="J52" s="114"/>
      <c r="K52" s="114"/>
      <c r="L52" s="116"/>
      <c r="M52" s="182"/>
      <c r="N52" s="114"/>
      <c r="O52" s="114"/>
      <c r="P52" s="114"/>
      <c r="Q52" s="116"/>
      <c r="R52" s="163"/>
      <c r="S52" s="164"/>
      <c r="T52" s="164"/>
      <c r="U52" s="165"/>
      <c r="V52" s="62" t="s">
        <v>489</v>
      </c>
      <c r="W52" s="164"/>
      <c r="X52" s="164"/>
      <c r="Y52" s="165"/>
      <c r="Z52" s="164"/>
      <c r="AA52" s="164"/>
      <c r="AB52" s="164"/>
      <c r="AC52" s="165"/>
      <c r="AD52" s="175"/>
      <c r="AE52" s="185"/>
      <c r="AF52" s="176"/>
      <c r="AG52" s="177"/>
      <c r="AH52" s="178"/>
      <c r="AI52" s="176"/>
      <c r="AJ52" s="168"/>
      <c r="AK52" s="168"/>
      <c r="AL52" s="45"/>
      <c r="AM52" s="168"/>
      <c r="AN52" s="168"/>
      <c r="AO52" s="168"/>
      <c r="AP52" s="45"/>
      <c r="AQ52" s="168"/>
      <c r="AR52" s="168"/>
      <c r="AS52" s="168"/>
      <c r="AT52" s="45"/>
      <c r="AU52" s="299" t="s">
        <v>821</v>
      </c>
      <c r="AV52" s="90" t="s">
        <v>646</v>
      </c>
      <c r="AW52" s="263" t="s">
        <v>821</v>
      </c>
      <c r="AX52" s="91" t="s">
        <v>646</v>
      </c>
      <c r="AY52" s="263" t="s">
        <v>821</v>
      </c>
      <c r="AZ52" s="91" t="s">
        <v>646</v>
      </c>
      <c r="BA52" s="263" t="s">
        <v>821</v>
      </c>
      <c r="BB52" s="263" t="s">
        <v>821</v>
      </c>
      <c r="BC52" s="263" t="s">
        <v>821</v>
      </c>
      <c r="BD52" s="91" t="s">
        <v>646</v>
      </c>
      <c r="BE52" s="263" t="s">
        <v>821</v>
      </c>
      <c r="BF52" s="89" t="s">
        <v>646</v>
      </c>
      <c r="BG52" s="167"/>
      <c r="BH52" s="167"/>
      <c r="BI52" s="167"/>
      <c r="BJ52" s="167"/>
      <c r="BK52" s="167"/>
      <c r="BL52" s="167"/>
      <c r="BM52" s="167"/>
      <c r="BN52" s="167"/>
      <c r="BO52" s="167"/>
      <c r="BP52" s="167"/>
      <c r="BQ52" s="167"/>
      <c r="BR52" s="167"/>
      <c r="BS52" s="167"/>
      <c r="BT52" s="45"/>
      <c r="BU52" s="167"/>
      <c r="BV52" s="167"/>
      <c r="BW52" s="167"/>
      <c r="BX52" s="167"/>
      <c r="BY52" s="167"/>
      <c r="BZ52" s="45"/>
      <c r="CA52" s="167"/>
      <c r="CB52" s="167"/>
      <c r="CC52" s="167"/>
      <c r="CD52" s="167"/>
      <c r="CE52" s="167"/>
      <c r="CF52" s="45"/>
      <c r="CG52" s="261" t="s">
        <v>821</v>
      </c>
      <c r="CH52" s="168"/>
      <c r="CI52" s="168"/>
      <c r="CJ52" s="45"/>
    </row>
    <row r="53" spans="1:88" s="14" customFormat="1" x14ac:dyDescent="0.25">
      <c r="A53" s="379"/>
      <c r="B53" s="379" t="s">
        <v>226</v>
      </c>
      <c r="C53" s="387" t="s">
        <v>231</v>
      </c>
      <c r="D53" s="129" t="s">
        <v>172</v>
      </c>
      <c r="E53" s="21">
        <v>0.98</v>
      </c>
      <c r="F53" s="167"/>
      <c r="G53" s="32">
        <v>1.02</v>
      </c>
      <c r="H53" s="21">
        <v>0.97</v>
      </c>
      <c r="I53" s="22">
        <v>0.98</v>
      </c>
      <c r="J53" s="167"/>
      <c r="K53" s="167"/>
      <c r="L53" s="45"/>
      <c r="M53" s="38">
        <v>0.94</v>
      </c>
      <c r="N53" s="21">
        <v>1.31</v>
      </c>
      <c r="O53" s="21"/>
      <c r="P53" s="21"/>
      <c r="Q53" s="22"/>
      <c r="R53" s="167"/>
      <c r="S53" s="168"/>
      <c r="T53" s="168"/>
      <c r="U53" s="45"/>
      <c r="V53" s="168"/>
      <c r="W53" s="168"/>
      <c r="X53" s="168"/>
      <c r="Y53" s="45"/>
      <c r="Z53" s="9">
        <v>0.76</v>
      </c>
      <c r="AA53" s="9"/>
      <c r="AB53" s="9"/>
      <c r="AC53" s="45"/>
      <c r="AD53" s="38">
        <v>0.84</v>
      </c>
      <c r="AE53" s="20">
        <v>0.94</v>
      </c>
      <c r="AF53" s="9"/>
      <c r="AG53" s="21"/>
      <c r="AH53" s="22"/>
      <c r="AI53" s="9">
        <v>0.67</v>
      </c>
      <c r="AJ53" s="168"/>
      <c r="AK53" s="168"/>
      <c r="AL53" s="45"/>
      <c r="AM53" s="9">
        <v>0.67</v>
      </c>
      <c r="AN53" s="168"/>
      <c r="AO53" s="168"/>
      <c r="AP53" s="45"/>
      <c r="AQ53" s="9">
        <v>0.67</v>
      </c>
      <c r="AR53" s="168"/>
      <c r="AS53" s="168"/>
      <c r="AT53" s="45"/>
      <c r="AU53" s="38">
        <v>121.67</v>
      </c>
      <c r="AV53" s="67">
        <v>4.2699999999999996</v>
      </c>
      <c r="AW53" s="63">
        <v>0</v>
      </c>
      <c r="AX53" s="63">
        <v>0</v>
      </c>
      <c r="AY53" s="63">
        <v>0</v>
      </c>
      <c r="AZ53" s="63">
        <v>0.5</v>
      </c>
      <c r="BA53" s="63">
        <v>0.84</v>
      </c>
      <c r="BB53" s="63">
        <v>0</v>
      </c>
      <c r="BC53" s="63">
        <v>0</v>
      </c>
      <c r="BD53" s="63">
        <v>0.62</v>
      </c>
      <c r="BE53" s="63">
        <v>0</v>
      </c>
      <c r="BF53" s="317">
        <v>1.03</v>
      </c>
      <c r="BG53" s="167"/>
      <c r="BH53" s="167"/>
      <c r="BI53" s="167"/>
      <c r="BJ53" s="167"/>
      <c r="BK53" s="167"/>
      <c r="BL53" s="167"/>
      <c r="BM53" s="167"/>
      <c r="BN53" s="167"/>
      <c r="BO53" s="167"/>
      <c r="BP53" s="167"/>
      <c r="BQ53" s="167"/>
      <c r="BR53" s="167"/>
      <c r="BS53" s="167"/>
      <c r="BT53" s="45"/>
      <c r="BU53" s="167"/>
      <c r="BV53" s="167"/>
      <c r="BW53" s="167"/>
      <c r="BX53" s="167"/>
      <c r="BY53" s="167"/>
      <c r="BZ53" s="45"/>
      <c r="CA53" s="167"/>
      <c r="CB53" s="167"/>
      <c r="CC53" s="167"/>
      <c r="CD53" s="167"/>
      <c r="CE53" s="167"/>
      <c r="CF53" s="45"/>
      <c r="CG53" s="9">
        <v>0</v>
      </c>
      <c r="CH53" s="168"/>
      <c r="CI53" s="168"/>
      <c r="CJ53" s="45"/>
    </row>
    <row r="54" spans="1:88" s="14" customFormat="1" x14ac:dyDescent="0.25">
      <c r="A54" s="379"/>
      <c r="B54" s="379"/>
      <c r="C54" s="387"/>
      <c r="D54" s="129" t="s">
        <v>288</v>
      </c>
      <c r="E54" s="52" t="s">
        <v>484</v>
      </c>
      <c r="F54" s="114"/>
      <c r="G54" s="71" t="s">
        <v>502</v>
      </c>
      <c r="H54" s="52" t="s">
        <v>484</v>
      </c>
      <c r="I54" s="58" t="s">
        <v>484</v>
      </c>
      <c r="J54" s="114"/>
      <c r="K54" s="114"/>
      <c r="L54" s="116"/>
      <c r="M54" s="298" t="s">
        <v>646</v>
      </c>
      <c r="N54" s="53" t="s">
        <v>496</v>
      </c>
      <c r="O54" s="114"/>
      <c r="P54" s="114"/>
      <c r="Q54" s="116"/>
      <c r="R54" s="163"/>
      <c r="S54" s="164"/>
      <c r="T54" s="164"/>
      <c r="U54" s="165"/>
      <c r="V54" s="164"/>
      <c r="W54" s="164"/>
      <c r="X54" s="164"/>
      <c r="Y54" s="165"/>
      <c r="Z54" s="55" t="s">
        <v>699</v>
      </c>
      <c r="AA54" s="164"/>
      <c r="AB54" s="164"/>
      <c r="AC54" s="165"/>
      <c r="AD54" s="65" t="s">
        <v>700</v>
      </c>
      <c r="AE54" s="89" t="s">
        <v>646</v>
      </c>
      <c r="AF54" s="176"/>
      <c r="AG54" s="177"/>
      <c r="AH54" s="178"/>
      <c r="AI54" s="261" t="s">
        <v>821</v>
      </c>
      <c r="AJ54" s="168"/>
      <c r="AK54" s="168"/>
      <c r="AL54" s="45"/>
      <c r="AM54" s="261" t="s">
        <v>821</v>
      </c>
      <c r="AN54" s="168"/>
      <c r="AO54" s="168"/>
      <c r="AP54" s="45"/>
      <c r="AQ54" s="261" t="s">
        <v>821</v>
      </c>
      <c r="AR54" s="168"/>
      <c r="AS54" s="168"/>
      <c r="AT54" s="45"/>
      <c r="AU54" s="299" t="s">
        <v>821</v>
      </c>
      <c r="AV54" s="90" t="s">
        <v>646</v>
      </c>
      <c r="AW54" s="263" t="s">
        <v>821</v>
      </c>
      <c r="AX54" s="263" t="s">
        <v>821</v>
      </c>
      <c r="AY54" s="263" t="s">
        <v>821</v>
      </c>
      <c r="AZ54" s="91" t="s">
        <v>646</v>
      </c>
      <c r="BA54" s="91" t="s">
        <v>646</v>
      </c>
      <c r="BB54" s="263" t="s">
        <v>821</v>
      </c>
      <c r="BC54" s="263" t="s">
        <v>821</v>
      </c>
      <c r="BD54" s="91" t="s">
        <v>646</v>
      </c>
      <c r="BE54" s="263" t="s">
        <v>821</v>
      </c>
      <c r="BF54" s="89" t="s">
        <v>646</v>
      </c>
      <c r="BG54" s="167"/>
      <c r="BH54" s="167"/>
      <c r="BI54" s="167"/>
      <c r="BJ54" s="167"/>
      <c r="BK54" s="167"/>
      <c r="BL54" s="167"/>
      <c r="BM54" s="167"/>
      <c r="BN54" s="167"/>
      <c r="BO54" s="167"/>
      <c r="BP54" s="167"/>
      <c r="BQ54" s="167"/>
      <c r="BR54" s="167"/>
      <c r="BS54" s="167"/>
      <c r="BT54" s="45"/>
      <c r="BU54" s="167"/>
      <c r="BV54" s="167"/>
      <c r="BW54" s="167"/>
      <c r="BX54" s="167"/>
      <c r="BY54" s="167"/>
      <c r="BZ54" s="45"/>
      <c r="CA54" s="167"/>
      <c r="CB54" s="167"/>
      <c r="CC54" s="167"/>
      <c r="CD54" s="167"/>
      <c r="CE54" s="167"/>
      <c r="CF54" s="45"/>
      <c r="CG54" s="261" t="s">
        <v>821</v>
      </c>
      <c r="CH54" s="168"/>
      <c r="CI54" s="168"/>
      <c r="CJ54" s="45"/>
    </row>
    <row r="55" spans="1:88" s="14" customFormat="1" x14ac:dyDescent="0.25">
      <c r="A55" s="379"/>
      <c r="B55" s="379" t="s">
        <v>226</v>
      </c>
      <c r="C55" s="387" t="s">
        <v>232</v>
      </c>
      <c r="D55" s="129" t="s">
        <v>173</v>
      </c>
      <c r="E55" s="21">
        <v>0.98</v>
      </c>
      <c r="F55" s="167"/>
      <c r="G55" s="32">
        <v>1.02</v>
      </c>
      <c r="H55" s="21">
        <v>0.97</v>
      </c>
      <c r="I55" s="22">
        <v>0.98</v>
      </c>
      <c r="J55" s="167"/>
      <c r="K55" s="167"/>
      <c r="L55" s="45"/>
      <c r="M55" s="38">
        <v>0.94</v>
      </c>
      <c r="N55" s="21">
        <v>1.31</v>
      </c>
      <c r="O55" s="167"/>
      <c r="P55" s="167"/>
      <c r="Q55" s="45"/>
      <c r="R55" s="167"/>
      <c r="S55" s="168"/>
      <c r="T55" s="168"/>
      <c r="U55" s="45"/>
      <c r="V55" s="168"/>
      <c r="W55" s="168"/>
      <c r="X55" s="168"/>
      <c r="Y55" s="45"/>
      <c r="Z55" s="9">
        <v>0.76</v>
      </c>
      <c r="AA55" s="168"/>
      <c r="AB55" s="168"/>
      <c r="AC55" s="45"/>
      <c r="AD55" s="38">
        <v>0.84</v>
      </c>
      <c r="AE55" s="20">
        <v>0.94</v>
      </c>
      <c r="AF55" s="168"/>
      <c r="AG55" s="167"/>
      <c r="AH55" s="45"/>
      <c r="AI55" s="9">
        <v>0.67</v>
      </c>
      <c r="AJ55" s="168"/>
      <c r="AK55" s="168"/>
      <c r="AL55" s="45"/>
      <c r="AM55" s="9">
        <v>0.67</v>
      </c>
      <c r="AN55" s="168"/>
      <c r="AO55" s="168"/>
      <c r="AP55" s="45"/>
      <c r="AQ55" s="9">
        <v>0.67</v>
      </c>
      <c r="AR55" s="168"/>
      <c r="AS55" s="168"/>
      <c r="AT55" s="45"/>
      <c r="AU55" s="38">
        <v>121.67</v>
      </c>
      <c r="AV55" s="67">
        <v>2.56</v>
      </c>
      <c r="AW55" s="63">
        <v>1.72</v>
      </c>
      <c r="AX55" s="63">
        <v>0</v>
      </c>
      <c r="AY55" s="63">
        <v>0</v>
      </c>
      <c r="AZ55" s="63">
        <v>0.18</v>
      </c>
      <c r="BA55" s="63">
        <v>0.84</v>
      </c>
      <c r="BB55" s="63">
        <v>0</v>
      </c>
      <c r="BC55" s="63">
        <v>0.55000000000000004</v>
      </c>
      <c r="BD55" s="63">
        <v>0</v>
      </c>
      <c r="BE55" s="63">
        <v>0</v>
      </c>
      <c r="BF55" s="317">
        <v>1.77</v>
      </c>
      <c r="BG55" s="167"/>
      <c r="BH55" s="167"/>
      <c r="BI55" s="167"/>
      <c r="BJ55" s="167"/>
      <c r="BK55" s="167"/>
      <c r="BL55" s="167"/>
      <c r="BM55" s="167"/>
      <c r="BN55" s="167"/>
      <c r="BO55" s="167"/>
      <c r="BP55" s="167"/>
      <c r="BQ55" s="167"/>
      <c r="BR55" s="167"/>
      <c r="BS55" s="167"/>
      <c r="BT55" s="45"/>
      <c r="BU55" s="167"/>
      <c r="BV55" s="167"/>
      <c r="BW55" s="167"/>
      <c r="BX55" s="167"/>
      <c r="BY55" s="167"/>
      <c r="BZ55" s="45"/>
      <c r="CA55" s="167"/>
      <c r="CB55" s="167"/>
      <c r="CC55" s="167"/>
      <c r="CD55" s="167"/>
      <c r="CE55" s="167"/>
      <c r="CF55" s="45"/>
      <c r="CG55" s="9">
        <v>0</v>
      </c>
      <c r="CH55" s="168"/>
      <c r="CI55" s="168"/>
      <c r="CJ55" s="45"/>
    </row>
    <row r="56" spans="1:88" s="14" customFormat="1" x14ac:dyDescent="0.25">
      <c r="A56" s="379"/>
      <c r="B56" s="379"/>
      <c r="C56" s="387"/>
      <c r="D56" s="129" t="s">
        <v>289</v>
      </c>
      <c r="E56" s="52" t="s">
        <v>484</v>
      </c>
      <c r="F56" s="114"/>
      <c r="G56" s="71" t="s">
        <v>502</v>
      </c>
      <c r="H56" s="52" t="s">
        <v>484</v>
      </c>
      <c r="I56" s="58" t="s">
        <v>484</v>
      </c>
      <c r="J56" s="114"/>
      <c r="K56" s="114"/>
      <c r="L56" s="116"/>
      <c r="M56" s="298" t="s">
        <v>646</v>
      </c>
      <c r="N56" s="53" t="s">
        <v>496</v>
      </c>
      <c r="O56" s="114"/>
      <c r="P56" s="114"/>
      <c r="Q56" s="116"/>
      <c r="R56" s="163"/>
      <c r="S56" s="164"/>
      <c r="T56" s="164"/>
      <c r="U56" s="165"/>
      <c r="V56" s="164"/>
      <c r="W56" s="164"/>
      <c r="X56" s="164"/>
      <c r="Y56" s="165"/>
      <c r="Z56" s="55" t="s">
        <v>699</v>
      </c>
      <c r="AA56" s="164"/>
      <c r="AB56" s="164"/>
      <c r="AC56" s="165"/>
      <c r="AD56" s="65" t="s">
        <v>700</v>
      </c>
      <c r="AE56" s="89" t="s">
        <v>646</v>
      </c>
      <c r="AF56" s="176"/>
      <c r="AG56" s="177"/>
      <c r="AH56" s="178"/>
      <c r="AI56" s="261" t="s">
        <v>821</v>
      </c>
      <c r="AJ56" s="168"/>
      <c r="AK56" s="168"/>
      <c r="AL56" s="45"/>
      <c r="AM56" s="261" t="s">
        <v>821</v>
      </c>
      <c r="AN56" s="168"/>
      <c r="AO56" s="168"/>
      <c r="AP56" s="45"/>
      <c r="AQ56" s="261" t="s">
        <v>821</v>
      </c>
      <c r="AR56" s="168"/>
      <c r="AS56" s="168"/>
      <c r="AT56" s="45"/>
      <c r="AU56" s="299" t="s">
        <v>821</v>
      </c>
      <c r="AV56" s="90" t="s">
        <v>646</v>
      </c>
      <c r="AW56" s="91" t="s">
        <v>646</v>
      </c>
      <c r="AX56" s="263" t="s">
        <v>821</v>
      </c>
      <c r="AY56" s="263" t="s">
        <v>821</v>
      </c>
      <c r="AZ56" s="91" t="s">
        <v>646</v>
      </c>
      <c r="BA56" s="91" t="s">
        <v>646</v>
      </c>
      <c r="BB56" s="263" t="s">
        <v>821</v>
      </c>
      <c r="BC56" s="91" t="s">
        <v>646</v>
      </c>
      <c r="BD56" s="263" t="s">
        <v>821</v>
      </c>
      <c r="BE56" s="263" t="s">
        <v>821</v>
      </c>
      <c r="BF56" s="89" t="s">
        <v>646</v>
      </c>
      <c r="BG56" s="167"/>
      <c r="BH56" s="167"/>
      <c r="BI56" s="167"/>
      <c r="BJ56" s="167"/>
      <c r="BK56" s="167"/>
      <c r="BL56" s="167"/>
      <c r="BM56" s="167"/>
      <c r="BN56" s="167"/>
      <c r="BO56" s="167"/>
      <c r="BP56" s="167"/>
      <c r="BQ56" s="167"/>
      <c r="BR56" s="167"/>
      <c r="BS56" s="167"/>
      <c r="BT56" s="45"/>
      <c r="BU56" s="167"/>
      <c r="BV56" s="167"/>
      <c r="BW56" s="167"/>
      <c r="BX56" s="167"/>
      <c r="BY56" s="167"/>
      <c r="BZ56" s="45"/>
      <c r="CA56" s="167"/>
      <c r="CB56" s="167"/>
      <c r="CC56" s="167"/>
      <c r="CD56" s="167"/>
      <c r="CE56" s="167"/>
      <c r="CF56" s="45"/>
      <c r="CG56" s="261" t="s">
        <v>821</v>
      </c>
      <c r="CH56" s="168"/>
      <c r="CI56" s="168"/>
      <c r="CJ56" s="45"/>
    </row>
    <row r="57" spans="1:88" s="14" customFormat="1" x14ac:dyDescent="0.25">
      <c r="A57" s="379"/>
      <c r="B57" s="379" t="s">
        <v>226</v>
      </c>
      <c r="C57" s="387" t="s">
        <v>233</v>
      </c>
      <c r="D57" s="129" t="s">
        <v>174</v>
      </c>
      <c r="E57" s="21">
        <v>0.98</v>
      </c>
      <c r="F57" s="167"/>
      <c r="G57" s="32">
        <v>1.02</v>
      </c>
      <c r="H57" s="21">
        <v>0.97</v>
      </c>
      <c r="I57" s="22">
        <v>0.98</v>
      </c>
      <c r="J57" s="167"/>
      <c r="K57" s="167"/>
      <c r="L57" s="45"/>
      <c r="M57" s="38">
        <v>0.88</v>
      </c>
      <c r="N57" s="21">
        <v>1.39</v>
      </c>
      <c r="O57" s="167"/>
      <c r="P57" s="167"/>
      <c r="Q57" s="45"/>
      <c r="R57" s="21">
        <v>0.95</v>
      </c>
      <c r="S57" s="9"/>
      <c r="T57" s="9"/>
      <c r="U57" s="22"/>
      <c r="V57" s="168"/>
      <c r="W57" s="168"/>
      <c r="X57" s="168"/>
      <c r="Y57" s="45"/>
      <c r="Z57" s="9">
        <v>0.72</v>
      </c>
      <c r="AA57" s="168"/>
      <c r="AB57" s="168"/>
      <c r="AC57" s="45"/>
      <c r="AD57" s="38">
        <v>0.76</v>
      </c>
      <c r="AE57" s="20">
        <v>0.88</v>
      </c>
      <c r="AF57" s="168"/>
      <c r="AG57" s="167"/>
      <c r="AH57" s="45"/>
      <c r="AI57" s="9">
        <v>0.57999999999999996</v>
      </c>
      <c r="AJ57" s="168"/>
      <c r="AK57" s="168"/>
      <c r="AL57" s="45"/>
      <c r="AM57" s="9">
        <v>0.57999999999999996</v>
      </c>
      <c r="AN57" s="168"/>
      <c r="AO57" s="168"/>
      <c r="AP57" s="45"/>
      <c r="AQ57" s="9">
        <v>0.57999999999999996</v>
      </c>
      <c r="AR57" s="168"/>
      <c r="AS57" s="168"/>
      <c r="AT57" s="45"/>
      <c r="AU57" s="38">
        <v>152.08000000000001</v>
      </c>
      <c r="AV57" s="67">
        <v>1.68</v>
      </c>
      <c r="AW57" s="63">
        <v>1.47</v>
      </c>
      <c r="AX57" s="63">
        <v>0</v>
      </c>
      <c r="AY57" s="63">
        <v>0</v>
      </c>
      <c r="AZ57" s="63">
        <v>1.1399999999999999</v>
      </c>
      <c r="BA57" s="63">
        <v>2.33</v>
      </c>
      <c r="BB57" s="63">
        <v>0</v>
      </c>
      <c r="BC57" s="63">
        <v>0.48</v>
      </c>
      <c r="BD57" s="63">
        <v>0</v>
      </c>
      <c r="BE57" s="63">
        <v>0</v>
      </c>
      <c r="BF57" s="317">
        <v>1.04</v>
      </c>
      <c r="BG57" s="167"/>
      <c r="BH57" s="167"/>
      <c r="BI57" s="167"/>
      <c r="BJ57" s="167"/>
      <c r="BK57" s="167"/>
      <c r="BL57" s="167"/>
      <c r="BM57" s="167"/>
      <c r="BN57" s="167"/>
      <c r="BO57" s="167"/>
      <c r="BP57" s="167"/>
      <c r="BQ57" s="167"/>
      <c r="BR57" s="167"/>
      <c r="BS57" s="167"/>
      <c r="BT57" s="45"/>
      <c r="BU57" s="167"/>
      <c r="BV57" s="167"/>
      <c r="BW57" s="167"/>
      <c r="BX57" s="167"/>
      <c r="BY57" s="167"/>
      <c r="BZ57" s="45"/>
      <c r="CA57" s="167"/>
      <c r="CB57" s="167"/>
      <c r="CC57" s="167"/>
      <c r="CD57" s="167"/>
      <c r="CE57" s="167"/>
      <c r="CF57" s="45"/>
      <c r="CG57" s="9">
        <v>0</v>
      </c>
      <c r="CH57" s="168"/>
      <c r="CI57" s="168"/>
      <c r="CJ57" s="45"/>
    </row>
    <row r="58" spans="1:88" s="14" customFormat="1" x14ac:dyDescent="0.25">
      <c r="A58" s="379"/>
      <c r="B58" s="379"/>
      <c r="C58" s="387"/>
      <c r="D58" s="129" t="s">
        <v>290</v>
      </c>
      <c r="E58" s="52" t="s">
        <v>484</v>
      </c>
      <c r="F58" s="114"/>
      <c r="G58" s="71" t="s">
        <v>502</v>
      </c>
      <c r="H58" s="52" t="s">
        <v>484</v>
      </c>
      <c r="I58" s="58" t="s">
        <v>484</v>
      </c>
      <c r="J58" s="114"/>
      <c r="K58" s="114"/>
      <c r="L58" s="116"/>
      <c r="M58" s="298" t="s">
        <v>646</v>
      </c>
      <c r="N58" s="53" t="s">
        <v>496</v>
      </c>
      <c r="O58" s="114"/>
      <c r="P58" s="114"/>
      <c r="Q58" s="116"/>
      <c r="R58" s="53" t="s">
        <v>547</v>
      </c>
      <c r="S58" s="164"/>
      <c r="T58" s="164"/>
      <c r="U58" s="165"/>
      <c r="V58" s="164"/>
      <c r="W58" s="164"/>
      <c r="X58" s="164"/>
      <c r="Y58" s="165"/>
      <c r="Z58" s="55" t="s">
        <v>699</v>
      </c>
      <c r="AA58" s="164"/>
      <c r="AB58" s="164"/>
      <c r="AC58" s="165"/>
      <c r="AD58" s="65" t="s">
        <v>700</v>
      </c>
      <c r="AE58" s="89" t="s">
        <v>646</v>
      </c>
      <c r="AF58" s="176"/>
      <c r="AG58" s="177"/>
      <c r="AH58" s="178"/>
      <c r="AI58" s="261" t="s">
        <v>821</v>
      </c>
      <c r="AJ58" s="168"/>
      <c r="AK58" s="168"/>
      <c r="AL58" s="45"/>
      <c r="AM58" s="261" t="s">
        <v>821</v>
      </c>
      <c r="AN58" s="168"/>
      <c r="AO58" s="168"/>
      <c r="AP58" s="45"/>
      <c r="AQ58" s="261" t="s">
        <v>821</v>
      </c>
      <c r="AR58" s="168"/>
      <c r="AS58" s="168"/>
      <c r="AT58" s="45"/>
      <c r="AU58" s="299" t="s">
        <v>821</v>
      </c>
      <c r="AV58" s="90" t="s">
        <v>646</v>
      </c>
      <c r="AW58" s="91" t="s">
        <v>646</v>
      </c>
      <c r="AX58" s="263" t="s">
        <v>821</v>
      </c>
      <c r="AY58" s="263" t="s">
        <v>821</v>
      </c>
      <c r="AZ58" s="91" t="s">
        <v>646</v>
      </c>
      <c r="BA58" s="91" t="s">
        <v>646</v>
      </c>
      <c r="BB58" s="263" t="s">
        <v>821</v>
      </c>
      <c r="BC58" s="91" t="s">
        <v>646</v>
      </c>
      <c r="BD58" s="263" t="s">
        <v>821</v>
      </c>
      <c r="BE58" s="263" t="s">
        <v>821</v>
      </c>
      <c r="BF58" s="89" t="s">
        <v>646</v>
      </c>
      <c r="BG58" s="167"/>
      <c r="BH58" s="167"/>
      <c r="BI58" s="167"/>
      <c r="BJ58" s="167"/>
      <c r="BK58" s="167"/>
      <c r="BL58" s="167"/>
      <c r="BM58" s="167"/>
      <c r="BN58" s="167"/>
      <c r="BO58" s="167"/>
      <c r="BP58" s="167"/>
      <c r="BQ58" s="167"/>
      <c r="BR58" s="167"/>
      <c r="BS58" s="167"/>
      <c r="BT58" s="45"/>
      <c r="BU58" s="167"/>
      <c r="BV58" s="167"/>
      <c r="BW58" s="167"/>
      <c r="BX58" s="167"/>
      <c r="BY58" s="167"/>
      <c r="BZ58" s="45"/>
      <c r="CA58" s="167"/>
      <c r="CB58" s="167"/>
      <c r="CC58" s="167"/>
      <c r="CD58" s="167"/>
      <c r="CE58" s="167"/>
      <c r="CF58" s="45"/>
      <c r="CG58" s="261" t="s">
        <v>821</v>
      </c>
      <c r="CH58" s="168"/>
      <c r="CI58" s="168"/>
      <c r="CJ58" s="45"/>
    </row>
    <row r="59" spans="1:88" s="14" customFormat="1" x14ac:dyDescent="0.25">
      <c r="A59" s="379"/>
      <c r="B59" s="379" t="s">
        <v>226</v>
      </c>
      <c r="C59" s="387" t="s">
        <v>234</v>
      </c>
      <c r="D59" s="129" t="s">
        <v>175</v>
      </c>
      <c r="E59" s="21">
        <v>0.95</v>
      </c>
      <c r="F59" s="167"/>
      <c r="G59" s="32">
        <v>1.02</v>
      </c>
      <c r="H59" s="21">
        <v>0.95</v>
      </c>
      <c r="I59" s="22">
        <v>0.98</v>
      </c>
      <c r="J59" s="167"/>
      <c r="K59" s="167"/>
      <c r="L59" s="45"/>
      <c r="M59" s="38">
        <v>0.88</v>
      </c>
      <c r="N59" s="21">
        <v>1.55</v>
      </c>
      <c r="O59" s="167"/>
      <c r="P59" s="167"/>
      <c r="Q59" s="45"/>
      <c r="R59" s="21">
        <v>0.93</v>
      </c>
      <c r="S59" s="168"/>
      <c r="T59" s="168"/>
      <c r="U59" s="45"/>
      <c r="V59" s="168"/>
      <c r="W59" s="168"/>
      <c r="X59" s="168"/>
      <c r="Y59" s="45"/>
      <c r="Z59" s="9">
        <v>0.65</v>
      </c>
      <c r="AA59" s="168"/>
      <c r="AB59" s="168"/>
      <c r="AC59" s="45"/>
      <c r="AD59" s="38">
        <v>0.76</v>
      </c>
      <c r="AE59" s="20">
        <v>0.88</v>
      </c>
      <c r="AF59" s="168"/>
      <c r="AG59" s="167"/>
      <c r="AH59" s="45"/>
      <c r="AI59" s="9">
        <v>0.42</v>
      </c>
      <c r="AJ59" s="168"/>
      <c r="AK59" s="168"/>
      <c r="AL59" s="45"/>
      <c r="AM59" s="9">
        <v>0.42</v>
      </c>
      <c r="AN59" s="168"/>
      <c r="AO59" s="168"/>
      <c r="AP59" s="45"/>
      <c r="AQ59" s="9">
        <v>0.42</v>
      </c>
      <c r="AR59" s="168"/>
      <c r="AS59" s="168"/>
      <c r="AT59" s="45"/>
      <c r="AU59" s="38">
        <v>212.92</v>
      </c>
      <c r="AV59" s="67">
        <v>1.87</v>
      </c>
      <c r="AW59" s="63">
        <v>1.0900000000000001</v>
      </c>
      <c r="AX59" s="63">
        <v>0</v>
      </c>
      <c r="AY59" s="63">
        <v>0</v>
      </c>
      <c r="AZ59" s="63">
        <v>0.27</v>
      </c>
      <c r="BA59" s="63">
        <v>2.4300000000000002</v>
      </c>
      <c r="BB59" s="63">
        <v>0</v>
      </c>
      <c r="BC59" s="63">
        <v>0.43</v>
      </c>
      <c r="BD59" s="63">
        <v>0</v>
      </c>
      <c r="BE59" s="63">
        <v>0</v>
      </c>
      <c r="BF59" s="317">
        <v>1.08</v>
      </c>
      <c r="BG59" s="167"/>
      <c r="BH59" s="167"/>
      <c r="BI59" s="167"/>
      <c r="BJ59" s="167"/>
      <c r="BK59" s="167"/>
      <c r="BL59" s="167"/>
      <c r="BM59" s="167"/>
      <c r="BN59" s="167"/>
      <c r="BO59" s="167"/>
      <c r="BP59" s="167"/>
      <c r="BQ59" s="167"/>
      <c r="BR59" s="167"/>
      <c r="BS59" s="167"/>
      <c r="BT59" s="45"/>
      <c r="BU59" s="167"/>
      <c r="BV59" s="167"/>
      <c r="BW59" s="167"/>
      <c r="BX59" s="167"/>
      <c r="BY59" s="167"/>
      <c r="BZ59" s="45"/>
      <c r="CA59" s="167"/>
      <c r="CB59" s="167"/>
      <c r="CC59" s="167"/>
      <c r="CD59" s="167"/>
      <c r="CE59" s="167"/>
      <c r="CF59" s="45"/>
      <c r="CG59" s="9">
        <v>0</v>
      </c>
      <c r="CH59" s="168"/>
      <c r="CI59" s="168"/>
      <c r="CJ59" s="45"/>
    </row>
    <row r="60" spans="1:88" s="14" customFormat="1" x14ac:dyDescent="0.25">
      <c r="A60" s="379"/>
      <c r="B60" s="379"/>
      <c r="C60" s="387"/>
      <c r="D60" s="129" t="s">
        <v>291</v>
      </c>
      <c r="E60" s="52" t="s">
        <v>484</v>
      </c>
      <c r="F60" s="114"/>
      <c r="G60" s="71" t="s">
        <v>502</v>
      </c>
      <c r="H60" s="52" t="s">
        <v>484</v>
      </c>
      <c r="I60" s="58" t="s">
        <v>484</v>
      </c>
      <c r="J60" s="114"/>
      <c r="K60" s="114"/>
      <c r="L60" s="116"/>
      <c r="M60" s="298" t="s">
        <v>646</v>
      </c>
      <c r="N60" s="53" t="s">
        <v>496</v>
      </c>
      <c r="O60" s="114"/>
      <c r="P60" s="114"/>
      <c r="Q60" s="116"/>
      <c r="R60" s="53" t="s">
        <v>547</v>
      </c>
      <c r="S60" s="164"/>
      <c r="T60" s="164"/>
      <c r="U60" s="165"/>
      <c r="V60" s="164"/>
      <c r="W60" s="164"/>
      <c r="X60" s="164"/>
      <c r="Y60" s="165"/>
      <c r="Z60" s="55" t="s">
        <v>699</v>
      </c>
      <c r="AA60" s="164"/>
      <c r="AB60" s="164"/>
      <c r="AC60" s="165"/>
      <c r="AD60" s="65" t="s">
        <v>700</v>
      </c>
      <c r="AE60" s="89" t="s">
        <v>646</v>
      </c>
      <c r="AF60" s="176"/>
      <c r="AG60" s="177"/>
      <c r="AH60" s="178"/>
      <c r="AI60" s="261" t="s">
        <v>821</v>
      </c>
      <c r="AJ60" s="168"/>
      <c r="AK60" s="168"/>
      <c r="AL60" s="45"/>
      <c r="AM60" s="261" t="s">
        <v>821</v>
      </c>
      <c r="AN60" s="168"/>
      <c r="AO60" s="168"/>
      <c r="AP60" s="45"/>
      <c r="AQ60" s="261" t="s">
        <v>821</v>
      </c>
      <c r="AR60" s="168"/>
      <c r="AS60" s="168"/>
      <c r="AT60" s="45"/>
      <c r="AU60" s="299" t="s">
        <v>821</v>
      </c>
      <c r="AV60" s="90" t="s">
        <v>646</v>
      </c>
      <c r="AW60" s="91" t="s">
        <v>646</v>
      </c>
      <c r="AX60" s="263" t="s">
        <v>821</v>
      </c>
      <c r="AY60" s="263" t="s">
        <v>821</v>
      </c>
      <c r="AZ60" s="91" t="s">
        <v>646</v>
      </c>
      <c r="BA60" s="91" t="s">
        <v>646</v>
      </c>
      <c r="BB60" s="263" t="s">
        <v>821</v>
      </c>
      <c r="BC60" s="91" t="s">
        <v>646</v>
      </c>
      <c r="BD60" s="263" t="s">
        <v>821</v>
      </c>
      <c r="BE60" s="263" t="s">
        <v>821</v>
      </c>
      <c r="BF60" s="89" t="s">
        <v>646</v>
      </c>
      <c r="BG60" s="167"/>
      <c r="BH60" s="167"/>
      <c r="BI60" s="167"/>
      <c r="BJ60" s="167"/>
      <c r="BK60" s="167"/>
      <c r="BL60" s="167"/>
      <c r="BM60" s="167"/>
      <c r="BN60" s="167"/>
      <c r="BO60" s="167"/>
      <c r="BP60" s="167"/>
      <c r="BQ60" s="167"/>
      <c r="BR60" s="167"/>
      <c r="BS60" s="167"/>
      <c r="BT60" s="45"/>
      <c r="BU60" s="167"/>
      <c r="BV60" s="167"/>
      <c r="BW60" s="167"/>
      <c r="BX60" s="167"/>
      <c r="BY60" s="167"/>
      <c r="BZ60" s="45"/>
      <c r="CA60" s="167"/>
      <c r="CB60" s="167"/>
      <c r="CC60" s="167"/>
      <c r="CD60" s="167"/>
      <c r="CE60" s="167"/>
      <c r="CF60" s="45"/>
      <c r="CG60" s="261" t="s">
        <v>821</v>
      </c>
      <c r="CH60" s="168"/>
      <c r="CI60" s="168"/>
      <c r="CJ60" s="45"/>
    </row>
    <row r="61" spans="1:88" s="14" customFormat="1" x14ac:dyDescent="0.25">
      <c r="A61" s="379"/>
      <c r="B61" s="379" t="s">
        <v>226</v>
      </c>
      <c r="C61" s="387" t="s">
        <v>235</v>
      </c>
      <c r="D61" s="129" t="s">
        <v>176</v>
      </c>
      <c r="E61" s="21">
        <v>0.95</v>
      </c>
      <c r="F61" s="167"/>
      <c r="G61" s="32">
        <v>1.02</v>
      </c>
      <c r="H61" s="21">
        <v>0.95</v>
      </c>
      <c r="I61" s="22">
        <v>0.98</v>
      </c>
      <c r="J61" s="167"/>
      <c r="K61" s="167"/>
      <c r="L61" s="45"/>
      <c r="M61" s="38">
        <v>0.82</v>
      </c>
      <c r="N61" s="21">
        <v>1.63</v>
      </c>
      <c r="O61" s="167"/>
      <c r="P61" s="167"/>
      <c r="Q61" s="45"/>
      <c r="R61" s="21">
        <v>0.92</v>
      </c>
      <c r="S61" s="168"/>
      <c r="T61" s="168"/>
      <c r="U61" s="45"/>
      <c r="V61" s="168"/>
      <c r="W61" s="168"/>
      <c r="X61" s="168"/>
      <c r="Y61" s="45"/>
      <c r="Z61" s="9">
        <v>0.61</v>
      </c>
      <c r="AA61" s="168"/>
      <c r="AB61" s="168"/>
      <c r="AC61" s="45"/>
      <c r="AD61" s="38">
        <v>0.67</v>
      </c>
      <c r="AE61" s="20">
        <v>0.82</v>
      </c>
      <c r="AF61" s="168"/>
      <c r="AG61" s="167"/>
      <c r="AH61" s="45"/>
      <c r="AI61" s="9">
        <v>0.33</v>
      </c>
      <c r="AJ61" s="168"/>
      <c r="AK61" s="168"/>
      <c r="AL61" s="45"/>
      <c r="AM61" s="9">
        <v>0.33</v>
      </c>
      <c r="AN61" s="168"/>
      <c r="AO61" s="168"/>
      <c r="AP61" s="45"/>
      <c r="AQ61" s="9">
        <v>0.33</v>
      </c>
      <c r="AR61" s="168"/>
      <c r="AS61" s="168"/>
      <c r="AT61" s="45"/>
      <c r="AU61" s="38">
        <v>243.33</v>
      </c>
      <c r="AV61" s="67">
        <v>0.88</v>
      </c>
      <c r="AW61" s="63">
        <v>1.72</v>
      </c>
      <c r="AX61" s="63">
        <v>0</v>
      </c>
      <c r="AY61" s="63">
        <v>0</v>
      </c>
      <c r="AZ61" s="63">
        <v>0.36</v>
      </c>
      <c r="BA61" s="63">
        <v>2.64</v>
      </c>
      <c r="BB61" s="63">
        <v>0</v>
      </c>
      <c r="BC61" s="21">
        <v>0</v>
      </c>
      <c r="BD61" s="63">
        <v>0</v>
      </c>
      <c r="BE61" s="320">
        <v>0.18</v>
      </c>
      <c r="BF61" s="317">
        <v>1.32</v>
      </c>
      <c r="BG61" s="167"/>
      <c r="BH61" s="167"/>
      <c r="BI61" s="167"/>
      <c r="BJ61" s="167"/>
      <c r="BK61" s="167"/>
      <c r="BL61" s="167"/>
      <c r="BM61" s="167"/>
      <c r="BN61" s="167"/>
      <c r="BO61" s="167"/>
      <c r="BP61" s="167"/>
      <c r="BQ61" s="167"/>
      <c r="BR61" s="167"/>
      <c r="BS61" s="167"/>
      <c r="BT61" s="45"/>
      <c r="BU61" s="167"/>
      <c r="BV61" s="167"/>
      <c r="BW61" s="167"/>
      <c r="BX61" s="167"/>
      <c r="BY61" s="167"/>
      <c r="BZ61" s="45"/>
      <c r="CA61" s="167"/>
      <c r="CB61" s="167"/>
      <c r="CC61" s="167"/>
      <c r="CD61" s="167"/>
      <c r="CE61" s="167"/>
      <c r="CF61" s="45"/>
      <c r="CG61" s="9">
        <v>0</v>
      </c>
      <c r="CH61" s="168"/>
      <c r="CI61" s="168"/>
      <c r="CJ61" s="45"/>
    </row>
    <row r="62" spans="1:88" s="14" customFormat="1" x14ac:dyDescent="0.25">
      <c r="A62" s="379"/>
      <c r="B62" s="379"/>
      <c r="C62" s="387"/>
      <c r="D62" s="129" t="s">
        <v>292</v>
      </c>
      <c r="E62" s="52" t="s">
        <v>484</v>
      </c>
      <c r="F62" s="114"/>
      <c r="G62" s="71" t="s">
        <v>502</v>
      </c>
      <c r="H62" s="52" t="s">
        <v>484</v>
      </c>
      <c r="I62" s="58" t="s">
        <v>484</v>
      </c>
      <c r="J62" s="114"/>
      <c r="K62" s="114"/>
      <c r="L62" s="116"/>
      <c r="M62" s="298" t="s">
        <v>646</v>
      </c>
      <c r="N62" s="53" t="s">
        <v>496</v>
      </c>
      <c r="O62" s="114"/>
      <c r="P62" s="114"/>
      <c r="Q62" s="116"/>
      <c r="R62" s="53" t="s">
        <v>547</v>
      </c>
      <c r="S62" s="164"/>
      <c r="T62" s="164"/>
      <c r="U62" s="165"/>
      <c r="V62" s="164"/>
      <c r="W62" s="164"/>
      <c r="X62" s="164"/>
      <c r="Y62" s="165"/>
      <c r="Z62" s="55" t="s">
        <v>699</v>
      </c>
      <c r="AA62" s="164"/>
      <c r="AB62" s="164"/>
      <c r="AC62" s="165"/>
      <c r="AD62" s="65" t="s">
        <v>700</v>
      </c>
      <c r="AE62" s="89" t="s">
        <v>646</v>
      </c>
      <c r="AF62" s="176"/>
      <c r="AG62" s="177"/>
      <c r="AH62" s="178"/>
      <c r="AI62" s="261" t="s">
        <v>821</v>
      </c>
      <c r="AJ62" s="168"/>
      <c r="AK62" s="168"/>
      <c r="AL62" s="45"/>
      <c r="AM62" s="261" t="s">
        <v>821</v>
      </c>
      <c r="AN62" s="168"/>
      <c r="AO62" s="168"/>
      <c r="AP62" s="45"/>
      <c r="AQ62" s="261" t="s">
        <v>821</v>
      </c>
      <c r="AR62" s="168"/>
      <c r="AS62" s="168"/>
      <c r="AT62" s="45"/>
      <c r="AU62" s="299" t="s">
        <v>821</v>
      </c>
      <c r="AV62" s="90" t="s">
        <v>646</v>
      </c>
      <c r="AW62" s="91" t="s">
        <v>646</v>
      </c>
      <c r="AX62" s="263" t="s">
        <v>821</v>
      </c>
      <c r="AY62" s="263" t="s">
        <v>821</v>
      </c>
      <c r="AZ62" s="91" t="s">
        <v>646</v>
      </c>
      <c r="BA62" s="91" t="s">
        <v>646</v>
      </c>
      <c r="BB62" s="263" t="s">
        <v>821</v>
      </c>
      <c r="BC62" s="263" t="s">
        <v>821</v>
      </c>
      <c r="BD62" s="263" t="s">
        <v>821</v>
      </c>
      <c r="BE62" s="91" t="s">
        <v>646</v>
      </c>
      <c r="BF62" s="89" t="s">
        <v>646</v>
      </c>
      <c r="BG62" s="167"/>
      <c r="BH62" s="167"/>
      <c r="BI62" s="167"/>
      <c r="BJ62" s="167"/>
      <c r="BK62" s="167"/>
      <c r="BL62" s="167"/>
      <c r="BM62" s="167"/>
      <c r="BN62" s="167"/>
      <c r="BO62" s="167"/>
      <c r="BP62" s="167"/>
      <c r="BQ62" s="167"/>
      <c r="BR62" s="167"/>
      <c r="BS62" s="167"/>
      <c r="BT62" s="45"/>
      <c r="BU62" s="167"/>
      <c r="BV62" s="167"/>
      <c r="BW62" s="167"/>
      <c r="BX62" s="167"/>
      <c r="BY62" s="167"/>
      <c r="BZ62" s="45"/>
      <c r="CA62" s="167"/>
      <c r="CB62" s="167"/>
      <c r="CC62" s="167"/>
      <c r="CD62" s="167"/>
      <c r="CE62" s="167"/>
      <c r="CF62" s="45"/>
      <c r="CG62" s="261" t="s">
        <v>821</v>
      </c>
      <c r="CH62" s="168"/>
      <c r="CI62" s="168"/>
      <c r="CJ62" s="45"/>
    </row>
    <row r="63" spans="1:88" s="14" customFormat="1" x14ac:dyDescent="0.25">
      <c r="A63" s="379"/>
      <c r="B63" s="379" t="s">
        <v>226</v>
      </c>
      <c r="C63" s="387" t="s">
        <v>236</v>
      </c>
      <c r="D63" s="129" t="s">
        <v>177</v>
      </c>
      <c r="E63" s="21"/>
      <c r="F63" s="167"/>
      <c r="G63" s="32"/>
      <c r="H63" s="21"/>
      <c r="I63" s="22"/>
      <c r="J63" s="167"/>
      <c r="K63" s="167"/>
      <c r="L63" s="45"/>
      <c r="M63" s="38">
        <v>0.76</v>
      </c>
      <c r="N63" s="21"/>
      <c r="O63" s="167"/>
      <c r="P63" s="167"/>
      <c r="Q63" s="45"/>
      <c r="R63" s="21">
        <v>0.99</v>
      </c>
      <c r="S63" s="168"/>
      <c r="T63" s="168"/>
      <c r="U63" s="45"/>
      <c r="V63" s="9">
        <v>0</v>
      </c>
      <c r="W63" s="168"/>
      <c r="X63" s="168"/>
      <c r="Y63" s="45"/>
      <c r="Z63" s="9"/>
      <c r="AA63" s="168"/>
      <c r="AB63" s="168"/>
      <c r="AC63" s="45"/>
      <c r="AD63" s="38">
        <v>0.74</v>
      </c>
      <c r="AE63" s="20">
        <v>0.76</v>
      </c>
      <c r="AF63" s="168"/>
      <c r="AG63" s="167"/>
      <c r="AH63" s="45"/>
      <c r="AI63" s="9"/>
      <c r="AJ63" s="168"/>
      <c r="AK63" s="168"/>
      <c r="AL63" s="45"/>
      <c r="AM63" s="9"/>
      <c r="AN63" s="168"/>
      <c r="AO63" s="168"/>
      <c r="AP63" s="45"/>
      <c r="AQ63" s="9"/>
      <c r="AR63" s="168"/>
      <c r="AS63" s="168"/>
      <c r="AT63" s="45"/>
      <c r="AU63" s="38">
        <v>0</v>
      </c>
      <c r="AV63" s="67">
        <v>0</v>
      </c>
      <c r="AW63" s="63">
        <v>0</v>
      </c>
      <c r="AX63" s="63">
        <v>0</v>
      </c>
      <c r="AY63" s="63">
        <v>0</v>
      </c>
      <c r="AZ63" s="63">
        <v>5.29</v>
      </c>
      <c r="BA63" s="21">
        <v>0</v>
      </c>
      <c r="BB63" s="63">
        <v>0</v>
      </c>
      <c r="BC63" s="63">
        <v>0.15</v>
      </c>
      <c r="BD63" s="63">
        <v>0</v>
      </c>
      <c r="BE63" s="63">
        <v>0</v>
      </c>
      <c r="BF63" s="317">
        <v>1.28</v>
      </c>
      <c r="BG63" s="167"/>
      <c r="BH63" s="167"/>
      <c r="BI63" s="167"/>
      <c r="BJ63" s="167"/>
      <c r="BK63" s="167"/>
      <c r="BL63" s="167"/>
      <c r="BM63" s="167"/>
      <c r="BN63" s="167"/>
      <c r="BO63" s="167"/>
      <c r="BP63" s="167"/>
      <c r="BQ63" s="167"/>
      <c r="BR63" s="167"/>
      <c r="BS63" s="167"/>
      <c r="BT63" s="45"/>
      <c r="BU63" s="167"/>
      <c r="BV63" s="167"/>
      <c r="BW63" s="167"/>
      <c r="BX63" s="167"/>
      <c r="BY63" s="167"/>
      <c r="BZ63" s="45"/>
      <c r="CA63" s="167"/>
      <c r="CB63" s="167"/>
      <c r="CC63" s="167"/>
      <c r="CD63" s="167"/>
      <c r="CE63" s="167"/>
      <c r="CF63" s="45"/>
      <c r="CG63" s="9">
        <v>0</v>
      </c>
      <c r="CH63" s="168"/>
      <c r="CI63" s="168"/>
      <c r="CJ63" s="45"/>
    </row>
    <row r="64" spans="1:88" s="14" customFormat="1" x14ac:dyDescent="0.25">
      <c r="A64" s="379"/>
      <c r="B64" s="379"/>
      <c r="C64" s="387"/>
      <c r="D64" s="129" t="s">
        <v>293</v>
      </c>
      <c r="E64" s="114"/>
      <c r="F64" s="114"/>
      <c r="G64" s="207"/>
      <c r="H64" s="114"/>
      <c r="I64" s="116"/>
      <c r="J64" s="114"/>
      <c r="K64" s="114"/>
      <c r="L64" s="116"/>
      <c r="M64" s="298" t="s">
        <v>646</v>
      </c>
      <c r="N64" s="114"/>
      <c r="O64" s="114"/>
      <c r="P64" s="114"/>
      <c r="Q64" s="116"/>
      <c r="R64" s="53" t="s">
        <v>547</v>
      </c>
      <c r="S64" s="164"/>
      <c r="T64" s="164"/>
      <c r="U64" s="165"/>
      <c r="V64" s="62" t="s">
        <v>489</v>
      </c>
      <c r="W64" s="164"/>
      <c r="X64" s="164"/>
      <c r="Y64" s="165"/>
      <c r="Z64" s="164"/>
      <c r="AA64" s="164"/>
      <c r="AB64" s="164"/>
      <c r="AC64" s="165"/>
      <c r="AD64" s="65" t="s">
        <v>700</v>
      </c>
      <c r="AE64" s="89" t="s">
        <v>646</v>
      </c>
      <c r="AF64" s="176"/>
      <c r="AG64" s="177"/>
      <c r="AH64" s="178"/>
      <c r="AI64" s="176"/>
      <c r="AJ64" s="168"/>
      <c r="AK64" s="168"/>
      <c r="AL64" s="45"/>
      <c r="AM64" s="176"/>
      <c r="AN64" s="168"/>
      <c r="AO64" s="168"/>
      <c r="AP64" s="45"/>
      <c r="AQ64" s="176"/>
      <c r="AR64" s="168"/>
      <c r="AS64" s="168"/>
      <c r="AT64" s="45"/>
      <c r="AU64" s="299" t="s">
        <v>821</v>
      </c>
      <c r="AV64" s="263" t="s">
        <v>821</v>
      </c>
      <c r="AW64" s="263" t="s">
        <v>821</v>
      </c>
      <c r="AX64" s="263" t="s">
        <v>821</v>
      </c>
      <c r="AY64" s="263" t="s">
        <v>821</v>
      </c>
      <c r="AZ64" s="91" t="s">
        <v>646</v>
      </c>
      <c r="BA64" s="91" t="s">
        <v>646</v>
      </c>
      <c r="BB64" s="263" t="s">
        <v>821</v>
      </c>
      <c r="BC64" s="91" t="s">
        <v>646</v>
      </c>
      <c r="BD64" s="263" t="s">
        <v>821</v>
      </c>
      <c r="BE64" s="263" t="s">
        <v>821</v>
      </c>
      <c r="BF64" s="89" t="s">
        <v>646</v>
      </c>
      <c r="BG64" s="167"/>
      <c r="BH64" s="167"/>
      <c r="BI64" s="167"/>
      <c r="BJ64" s="167"/>
      <c r="BK64" s="167"/>
      <c r="BL64" s="167"/>
      <c r="BM64" s="167"/>
      <c r="BN64" s="167"/>
      <c r="BO64" s="167"/>
      <c r="BP64" s="167"/>
      <c r="BQ64" s="167"/>
      <c r="BR64" s="167"/>
      <c r="BS64" s="167"/>
      <c r="BT64" s="45"/>
      <c r="BU64" s="167"/>
      <c r="BV64" s="167"/>
      <c r="BW64" s="167"/>
      <c r="BX64" s="167"/>
      <c r="BY64" s="167"/>
      <c r="BZ64" s="45"/>
      <c r="CA64" s="167"/>
      <c r="CB64" s="167"/>
      <c r="CC64" s="167"/>
      <c r="CD64" s="167"/>
      <c r="CE64" s="167"/>
      <c r="CF64" s="45"/>
      <c r="CG64" s="261" t="s">
        <v>821</v>
      </c>
      <c r="CH64" s="168"/>
      <c r="CI64" s="168"/>
      <c r="CJ64" s="45"/>
    </row>
    <row r="65" spans="1:88" s="14" customFormat="1" x14ac:dyDescent="0.25">
      <c r="A65" s="379"/>
      <c r="B65" s="379" t="s">
        <v>226</v>
      </c>
      <c r="C65" s="387" t="s">
        <v>237</v>
      </c>
      <c r="D65" s="129" t="s">
        <v>178</v>
      </c>
      <c r="E65" s="21">
        <v>0.95</v>
      </c>
      <c r="F65" s="167"/>
      <c r="G65" s="32">
        <v>1.05</v>
      </c>
      <c r="H65" s="21">
        <v>0.95</v>
      </c>
      <c r="I65" s="22">
        <v>0.98</v>
      </c>
      <c r="J65" s="167"/>
      <c r="K65" s="167"/>
      <c r="L65" s="45"/>
      <c r="M65" s="38">
        <v>0.76</v>
      </c>
      <c r="N65" s="21">
        <v>1.7</v>
      </c>
      <c r="O65" s="167"/>
      <c r="P65" s="167"/>
      <c r="Q65" s="45"/>
      <c r="R65" s="21">
        <v>0.92</v>
      </c>
      <c r="S65" s="168"/>
      <c r="T65" s="168"/>
      <c r="U65" s="45"/>
      <c r="V65" s="9"/>
      <c r="W65" s="168"/>
      <c r="X65" s="168"/>
      <c r="Y65" s="45"/>
      <c r="Z65" s="9">
        <v>0.59</v>
      </c>
      <c r="AA65" s="9"/>
      <c r="AB65" s="9"/>
      <c r="AC65" s="45"/>
      <c r="AD65" s="38">
        <v>0.67</v>
      </c>
      <c r="AE65" s="20">
        <v>0.76</v>
      </c>
      <c r="AF65" s="168"/>
      <c r="AG65" s="167"/>
      <c r="AH65" s="45"/>
      <c r="AI65" s="168">
        <v>0.25</v>
      </c>
      <c r="AJ65" s="168"/>
      <c r="AK65" s="168"/>
      <c r="AL65" s="45"/>
      <c r="AM65" s="168">
        <v>0.25</v>
      </c>
      <c r="AN65" s="168"/>
      <c r="AO65" s="168"/>
      <c r="AP65" s="45"/>
      <c r="AQ65" s="168">
        <v>0.25</v>
      </c>
      <c r="AR65" s="168"/>
      <c r="AS65" s="168"/>
      <c r="AT65" s="45"/>
      <c r="AU65" s="38">
        <v>273.75</v>
      </c>
      <c r="AV65" s="67">
        <v>0</v>
      </c>
      <c r="AW65" s="63">
        <v>2.35</v>
      </c>
      <c r="AX65" s="63">
        <v>0</v>
      </c>
      <c r="AY65" s="63">
        <v>0</v>
      </c>
      <c r="AZ65" s="63">
        <v>0.26</v>
      </c>
      <c r="BA65" s="63">
        <v>3.16</v>
      </c>
      <c r="BB65" s="63">
        <v>0</v>
      </c>
      <c r="BC65" s="63">
        <v>0</v>
      </c>
      <c r="BD65" s="63">
        <v>0</v>
      </c>
      <c r="BE65" s="63">
        <v>0</v>
      </c>
      <c r="BF65" s="317">
        <v>0.94</v>
      </c>
      <c r="BG65" s="167"/>
      <c r="BH65" s="167"/>
      <c r="BI65" s="167"/>
      <c r="BJ65" s="167"/>
      <c r="BK65" s="167"/>
      <c r="BL65" s="167"/>
      <c r="BM65" s="167"/>
      <c r="BN65" s="167"/>
      <c r="BO65" s="167"/>
      <c r="BP65" s="167"/>
      <c r="BQ65" s="167"/>
      <c r="BR65" s="167"/>
      <c r="BS65" s="167"/>
      <c r="BT65" s="45"/>
      <c r="BU65" s="167"/>
      <c r="BV65" s="167"/>
      <c r="BW65" s="167"/>
      <c r="BX65" s="167"/>
      <c r="BY65" s="167"/>
      <c r="BZ65" s="45"/>
      <c r="CA65" s="167"/>
      <c r="CB65" s="167"/>
      <c r="CC65" s="167"/>
      <c r="CD65" s="167"/>
      <c r="CE65" s="167"/>
      <c r="CF65" s="45"/>
      <c r="CG65" s="9">
        <v>0</v>
      </c>
      <c r="CH65" s="168"/>
      <c r="CI65" s="168"/>
      <c r="CJ65" s="45"/>
    </row>
    <row r="66" spans="1:88" s="14" customFormat="1" x14ac:dyDescent="0.25">
      <c r="A66" s="380"/>
      <c r="B66" s="380"/>
      <c r="C66" s="388"/>
      <c r="D66" s="129" t="s">
        <v>294</v>
      </c>
      <c r="E66" s="52" t="s">
        <v>484</v>
      </c>
      <c r="F66" s="114"/>
      <c r="G66" s="71" t="s">
        <v>502</v>
      </c>
      <c r="H66" s="52" t="s">
        <v>484</v>
      </c>
      <c r="I66" s="58" t="s">
        <v>484</v>
      </c>
      <c r="J66" s="114"/>
      <c r="K66" s="114"/>
      <c r="L66" s="116"/>
      <c r="M66" s="298" t="s">
        <v>646</v>
      </c>
      <c r="N66" s="53" t="s">
        <v>496</v>
      </c>
      <c r="O66" s="114"/>
      <c r="P66" s="114"/>
      <c r="Q66" s="116"/>
      <c r="R66" s="53" t="s">
        <v>547</v>
      </c>
      <c r="S66" s="164"/>
      <c r="T66" s="164"/>
      <c r="U66" s="165"/>
      <c r="V66" s="164"/>
      <c r="W66" s="164"/>
      <c r="X66" s="164"/>
      <c r="Y66" s="165"/>
      <c r="Z66" s="55" t="s">
        <v>496</v>
      </c>
      <c r="AA66" s="164"/>
      <c r="AB66" s="164"/>
      <c r="AC66" s="165"/>
      <c r="AD66" s="65" t="s">
        <v>700</v>
      </c>
      <c r="AE66" s="89" t="s">
        <v>646</v>
      </c>
      <c r="AF66" s="176"/>
      <c r="AG66" s="177"/>
      <c r="AH66" s="178"/>
      <c r="AI66" s="261" t="s">
        <v>821</v>
      </c>
      <c r="AJ66" s="168"/>
      <c r="AK66" s="168"/>
      <c r="AL66" s="45"/>
      <c r="AM66" s="261" t="s">
        <v>821</v>
      </c>
      <c r="AN66" s="168"/>
      <c r="AO66" s="168"/>
      <c r="AP66" s="45"/>
      <c r="AQ66" s="261" t="s">
        <v>821</v>
      </c>
      <c r="AR66" s="168"/>
      <c r="AS66" s="168"/>
      <c r="AT66" s="45"/>
      <c r="AU66" s="299" t="s">
        <v>821</v>
      </c>
      <c r="AV66" s="263" t="s">
        <v>821</v>
      </c>
      <c r="AW66" s="264" t="s">
        <v>646</v>
      </c>
      <c r="AX66" s="263" t="s">
        <v>821</v>
      </c>
      <c r="AY66" s="263" t="s">
        <v>821</v>
      </c>
      <c r="AZ66" s="264" t="s">
        <v>646</v>
      </c>
      <c r="BA66" s="264" t="s">
        <v>646</v>
      </c>
      <c r="BB66" s="263" t="s">
        <v>821</v>
      </c>
      <c r="BC66" s="263" t="s">
        <v>821</v>
      </c>
      <c r="BD66" s="263" t="s">
        <v>821</v>
      </c>
      <c r="BE66" s="263" t="s">
        <v>821</v>
      </c>
      <c r="BF66" s="337" t="s">
        <v>646</v>
      </c>
      <c r="BG66" s="167"/>
      <c r="BH66" s="167"/>
      <c r="BI66" s="167"/>
      <c r="BJ66" s="167"/>
      <c r="BK66" s="167"/>
      <c r="BL66" s="167"/>
      <c r="BM66" s="167"/>
      <c r="BN66" s="167"/>
      <c r="BO66" s="167"/>
      <c r="BP66" s="167"/>
      <c r="BQ66" s="167"/>
      <c r="BR66" s="167"/>
      <c r="BS66" s="167"/>
      <c r="BT66" s="45"/>
      <c r="BU66" s="167"/>
      <c r="BV66" s="167"/>
      <c r="BW66" s="167"/>
      <c r="BX66" s="167"/>
      <c r="BY66" s="167"/>
      <c r="BZ66" s="45"/>
      <c r="CA66" s="167"/>
      <c r="CB66" s="167"/>
      <c r="CC66" s="167"/>
      <c r="CD66" s="167"/>
      <c r="CE66" s="167"/>
      <c r="CF66" s="45"/>
      <c r="CG66" s="261" t="s">
        <v>821</v>
      </c>
      <c r="CH66" s="168"/>
      <c r="CI66" s="168"/>
      <c r="CJ66" s="45"/>
    </row>
    <row r="67" spans="1:88" s="7" customFormat="1" x14ac:dyDescent="0.25">
      <c r="A67" s="378" t="s">
        <v>148</v>
      </c>
      <c r="B67" s="386" t="s">
        <v>238</v>
      </c>
      <c r="C67" s="386" t="s">
        <v>239</v>
      </c>
      <c r="D67" s="128" t="s">
        <v>179</v>
      </c>
      <c r="E67" s="29"/>
      <c r="F67" s="29"/>
      <c r="G67" s="29"/>
      <c r="H67" s="29"/>
      <c r="I67" s="30"/>
      <c r="J67" s="166"/>
      <c r="K67" s="166"/>
      <c r="L67" s="44"/>
      <c r="M67" s="37"/>
      <c r="N67" s="29"/>
      <c r="O67" s="166"/>
      <c r="P67" s="166"/>
      <c r="Q67" s="44"/>
      <c r="R67" s="29"/>
      <c r="S67" s="29"/>
      <c r="T67" s="29"/>
      <c r="U67" s="30"/>
      <c r="V67" s="166"/>
      <c r="W67" s="166"/>
      <c r="X67" s="166"/>
      <c r="Y67" s="44"/>
      <c r="Z67" s="29"/>
      <c r="AA67" s="29"/>
      <c r="AB67" s="29"/>
      <c r="AC67" s="44"/>
      <c r="AD67" s="37"/>
      <c r="AE67" s="28"/>
      <c r="AF67" s="29"/>
      <c r="AG67" s="29"/>
      <c r="AH67" s="30"/>
      <c r="AI67" s="166"/>
      <c r="AJ67" s="166"/>
      <c r="AK67" s="166"/>
      <c r="AL67" s="44"/>
      <c r="AM67" s="166"/>
      <c r="AN67" s="166"/>
      <c r="AO67" s="166"/>
      <c r="AP67" s="44"/>
      <c r="AQ67" s="166"/>
      <c r="AR67" s="166"/>
      <c r="AS67" s="166"/>
      <c r="AT67" s="44"/>
      <c r="AU67" s="180"/>
      <c r="AV67" s="29"/>
      <c r="AW67" s="29"/>
      <c r="AX67" s="29"/>
      <c r="AY67" s="319" t="s">
        <v>1009</v>
      </c>
      <c r="AZ67" s="319" t="s">
        <v>1009</v>
      </c>
      <c r="BA67" s="319" t="s">
        <v>1009</v>
      </c>
      <c r="BB67" s="29"/>
      <c r="BC67" s="29"/>
      <c r="BD67" s="166"/>
      <c r="BE67" s="29"/>
      <c r="BF67" s="30"/>
      <c r="BG67" s="166"/>
      <c r="BH67" s="166"/>
      <c r="BI67" s="166"/>
      <c r="BJ67" s="166"/>
      <c r="BK67" s="166"/>
      <c r="BL67" s="166"/>
      <c r="BM67" s="166"/>
      <c r="BN67" s="166"/>
      <c r="BO67" s="166"/>
      <c r="BP67" s="166"/>
      <c r="BQ67" s="166"/>
      <c r="BR67" s="166"/>
      <c r="BS67" s="166"/>
      <c r="BT67" s="44"/>
      <c r="BU67" s="166"/>
      <c r="BV67" s="166"/>
      <c r="BW67" s="166"/>
      <c r="BX67" s="166"/>
      <c r="BY67" s="166"/>
      <c r="BZ67" s="44"/>
      <c r="CA67" s="166"/>
      <c r="CB67" s="166"/>
      <c r="CC67" s="166"/>
      <c r="CD67" s="166"/>
      <c r="CE67" s="166"/>
      <c r="CF67" s="44"/>
      <c r="CG67" s="166"/>
      <c r="CH67" s="166"/>
      <c r="CI67" s="166"/>
      <c r="CJ67" s="44"/>
    </row>
    <row r="68" spans="1:88" s="14" customFormat="1" x14ac:dyDescent="0.25">
      <c r="A68" s="379"/>
      <c r="B68" s="387"/>
      <c r="C68" s="387"/>
      <c r="D68" s="129" t="s">
        <v>295</v>
      </c>
      <c r="E68" s="114"/>
      <c r="F68" s="114"/>
      <c r="G68" s="114"/>
      <c r="H68" s="114"/>
      <c r="I68" s="116"/>
      <c r="J68" s="114"/>
      <c r="K68" s="114"/>
      <c r="L68" s="116"/>
      <c r="M68" s="182"/>
      <c r="N68" s="114"/>
      <c r="O68" s="114"/>
      <c r="P68" s="114"/>
      <c r="Q68" s="116"/>
      <c r="R68" s="163"/>
      <c r="S68" s="164"/>
      <c r="T68" s="164"/>
      <c r="U68" s="165"/>
      <c r="V68" s="164"/>
      <c r="W68" s="164"/>
      <c r="X68" s="164"/>
      <c r="Y68" s="165"/>
      <c r="Z68" s="164"/>
      <c r="AA68" s="164"/>
      <c r="AB68" s="164"/>
      <c r="AC68" s="165"/>
      <c r="AD68" s="175"/>
      <c r="AE68" s="185"/>
      <c r="AF68" s="176"/>
      <c r="AG68" s="177"/>
      <c r="AH68" s="178"/>
      <c r="AI68" s="176"/>
      <c r="AJ68" s="168"/>
      <c r="AK68" s="168"/>
      <c r="AL68" s="45"/>
      <c r="AM68" s="168"/>
      <c r="AN68" s="168"/>
      <c r="AO68" s="168"/>
      <c r="AP68" s="45"/>
      <c r="AQ68" s="168"/>
      <c r="AR68" s="168"/>
      <c r="AS68" s="168"/>
      <c r="AT68" s="45"/>
      <c r="AU68" s="179"/>
      <c r="AV68" s="168"/>
      <c r="AW68" s="168"/>
      <c r="AX68" s="168"/>
      <c r="AY68" s="263" t="s">
        <v>821</v>
      </c>
      <c r="AZ68" s="263" t="s">
        <v>821</v>
      </c>
      <c r="BA68" s="263" t="s">
        <v>821</v>
      </c>
      <c r="BB68" s="167"/>
      <c r="BC68" s="167"/>
      <c r="BD68" s="167"/>
      <c r="BE68" s="167"/>
      <c r="BF68" s="23"/>
      <c r="BG68" s="167"/>
      <c r="BH68" s="167"/>
      <c r="BI68" s="167"/>
      <c r="BJ68" s="167"/>
      <c r="BK68" s="167"/>
      <c r="BL68" s="167"/>
      <c r="BM68" s="167"/>
      <c r="BN68" s="167"/>
      <c r="BO68" s="167"/>
      <c r="BP68" s="167"/>
      <c r="BQ68" s="167"/>
      <c r="BR68" s="167"/>
      <c r="BS68" s="167"/>
      <c r="BT68" s="45"/>
      <c r="BU68" s="167"/>
      <c r="BV68" s="167"/>
      <c r="BW68" s="167"/>
      <c r="BX68" s="167"/>
      <c r="BY68" s="167"/>
      <c r="BZ68" s="45"/>
      <c r="CA68" s="167"/>
      <c r="CB68" s="167"/>
      <c r="CC68" s="167"/>
      <c r="CD68" s="167"/>
      <c r="CE68" s="167"/>
      <c r="CF68" s="45"/>
      <c r="CG68" s="168"/>
      <c r="CH68" s="168"/>
      <c r="CI68" s="168"/>
      <c r="CJ68" s="45"/>
    </row>
    <row r="69" spans="1:88" s="14" customFormat="1" x14ac:dyDescent="0.25">
      <c r="A69" s="379"/>
      <c r="B69" s="387" t="s">
        <v>238</v>
      </c>
      <c r="C69" s="387" t="s">
        <v>240</v>
      </c>
      <c r="D69" s="129" t="s">
        <v>180</v>
      </c>
      <c r="E69" s="21">
        <v>1.05</v>
      </c>
      <c r="F69" s="21">
        <v>0.98</v>
      </c>
      <c r="G69" s="21">
        <v>0.95</v>
      </c>
      <c r="H69" s="21">
        <v>1.02</v>
      </c>
      <c r="I69" s="45"/>
      <c r="J69" s="167"/>
      <c r="K69" s="167"/>
      <c r="L69" s="45"/>
      <c r="M69" s="249" t="s">
        <v>492</v>
      </c>
      <c r="N69" s="21">
        <v>0.98</v>
      </c>
      <c r="O69" s="167"/>
      <c r="P69" s="21"/>
      <c r="Q69" s="22"/>
      <c r="R69" s="322" t="s">
        <v>991</v>
      </c>
      <c r="S69" s="9"/>
      <c r="T69" s="9"/>
      <c r="U69" s="22"/>
      <c r="V69" s="168"/>
      <c r="W69" s="168"/>
      <c r="X69" s="168"/>
      <c r="Y69" s="45"/>
      <c r="Z69" s="9">
        <v>1.02</v>
      </c>
      <c r="AA69" s="9"/>
      <c r="AB69" s="9"/>
      <c r="AC69" s="45"/>
      <c r="AD69" s="249" t="s">
        <v>701</v>
      </c>
      <c r="AE69" s="67" t="s">
        <v>333</v>
      </c>
      <c r="AF69" s="168"/>
      <c r="AG69" s="167"/>
      <c r="AH69" s="45"/>
      <c r="AI69" s="168"/>
      <c r="AJ69" s="168"/>
      <c r="AK69" s="168"/>
      <c r="AL69" s="45"/>
      <c r="AM69" s="168"/>
      <c r="AN69" s="168"/>
      <c r="AO69" s="168"/>
      <c r="AP69" s="45"/>
      <c r="AQ69" s="168"/>
      <c r="AR69" s="168"/>
      <c r="AS69" s="168"/>
      <c r="AT69" s="45"/>
      <c r="AU69" s="179"/>
      <c r="AV69" s="9"/>
      <c r="AW69" s="9"/>
      <c r="AX69" s="9"/>
      <c r="AY69" s="9">
        <v>-1</v>
      </c>
      <c r="AZ69" s="9">
        <v>-1</v>
      </c>
      <c r="BA69" s="9">
        <v>-1</v>
      </c>
      <c r="BB69" s="335"/>
      <c r="BC69" s="21"/>
      <c r="BD69" s="248" t="s">
        <v>1003</v>
      </c>
      <c r="BE69" s="21"/>
      <c r="BF69" s="317" t="s">
        <v>1005</v>
      </c>
      <c r="BG69" s="167"/>
      <c r="BH69" s="167"/>
      <c r="BI69" s="167"/>
      <c r="BJ69" s="167"/>
      <c r="BK69" s="167"/>
      <c r="BL69" s="167"/>
      <c r="BM69" s="167"/>
      <c r="BN69" s="167"/>
      <c r="BO69" s="167"/>
      <c r="BP69" s="167"/>
      <c r="BQ69" s="167"/>
      <c r="BR69" s="167"/>
      <c r="BS69" s="167"/>
      <c r="BT69" s="45"/>
      <c r="BU69" s="167"/>
      <c r="BV69" s="167"/>
      <c r="BW69" s="167"/>
      <c r="BX69" s="167"/>
      <c r="BY69" s="167"/>
      <c r="BZ69" s="45"/>
      <c r="CA69" s="167"/>
      <c r="CB69" s="167"/>
      <c r="CC69" s="167"/>
      <c r="CD69" s="167"/>
      <c r="CE69" s="167"/>
      <c r="CF69" s="45"/>
      <c r="CG69" s="168"/>
      <c r="CH69" s="168"/>
      <c r="CI69" s="168"/>
      <c r="CJ69" s="45"/>
    </row>
    <row r="70" spans="1:88" s="14" customFormat="1" x14ac:dyDescent="0.25">
      <c r="A70" s="379"/>
      <c r="B70" s="387"/>
      <c r="C70" s="387"/>
      <c r="D70" s="129" t="s">
        <v>296</v>
      </c>
      <c r="E70" s="52" t="s">
        <v>484</v>
      </c>
      <c r="F70" s="52" t="s">
        <v>484</v>
      </c>
      <c r="G70" s="52" t="s">
        <v>484</v>
      </c>
      <c r="H70" s="52" t="s">
        <v>484</v>
      </c>
      <c r="I70" s="116"/>
      <c r="J70" s="114"/>
      <c r="K70" s="114"/>
      <c r="L70" s="116"/>
      <c r="M70" s="299" t="s">
        <v>821</v>
      </c>
      <c r="N70" s="53" t="s">
        <v>550</v>
      </c>
      <c r="O70" s="114"/>
      <c r="P70" s="114"/>
      <c r="Q70" s="116"/>
      <c r="R70" s="71" t="s">
        <v>558</v>
      </c>
      <c r="S70" s="164"/>
      <c r="T70" s="164"/>
      <c r="U70" s="165"/>
      <c r="V70" s="164"/>
      <c r="W70" s="164"/>
      <c r="X70" s="164"/>
      <c r="Y70" s="165"/>
      <c r="Z70" s="53" t="s">
        <v>550</v>
      </c>
      <c r="AA70" s="164"/>
      <c r="AB70" s="164"/>
      <c r="AC70" s="165"/>
      <c r="AD70" s="65" t="s">
        <v>491</v>
      </c>
      <c r="AE70" s="89" t="s">
        <v>485</v>
      </c>
      <c r="AF70" s="176"/>
      <c r="AG70" s="177"/>
      <c r="AH70" s="178"/>
      <c r="AI70" s="176"/>
      <c r="AJ70" s="168"/>
      <c r="AK70" s="168"/>
      <c r="AL70" s="45"/>
      <c r="AM70" s="168"/>
      <c r="AN70" s="168"/>
      <c r="AO70" s="168"/>
      <c r="AP70" s="45"/>
      <c r="AQ70" s="168"/>
      <c r="AR70" s="168"/>
      <c r="AS70" s="168"/>
      <c r="AT70" s="45"/>
      <c r="AU70" s="179"/>
      <c r="AV70" s="168"/>
      <c r="AW70" s="168"/>
      <c r="AX70" s="168"/>
      <c r="AY70" s="255" t="s">
        <v>641</v>
      </c>
      <c r="AZ70" s="255" t="s">
        <v>641</v>
      </c>
      <c r="BA70" s="255" t="s">
        <v>641</v>
      </c>
      <c r="BB70" s="119"/>
      <c r="BC70" s="167"/>
      <c r="BD70" s="255" t="s">
        <v>641</v>
      </c>
      <c r="BE70" s="167"/>
      <c r="BF70" s="312" t="s">
        <v>641</v>
      </c>
      <c r="BG70" s="167"/>
      <c r="BH70" s="167"/>
      <c r="BI70" s="167"/>
      <c r="BJ70" s="167"/>
      <c r="BK70" s="167"/>
      <c r="BL70" s="167"/>
      <c r="BM70" s="167"/>
      <c r="BN70" s="167"/>
      <c r="BO70" s="167"/>
      <c r="BP70" s="167"/>
      <c r="BQ70" s="167"/>
      <c r="BR70" s="167"/>
      <c r="BS70" s="167"/>
      <c r="BT70" s="45"/>
      <c r="BU70" s="167"/>
      <c r="BV70" s="167"/>
      <c r="BW70" s="167"/>
      <c r="BX70" s="167"/>
      <c r="BY70" s="167"/>
      <c r="BZ70" s="45"/>
      <c r="CA70" s="167"/>
      <c r="CB70" s="167"/>
      <c r="CC70" s="167"/>
      <c r="CD70" s="167"/>
      <c r="CE70" s="167"/>
      <c r="CF70" s="45"/>
      <c r="CG70" s="168"/>
      <c r="CH70" s="168"/>
      <c r="CI70" s="168"/>
      <c r="CJ70" s="45"/>
    </row>
    <row r="71" spans="1:88" s="14" customFormat="1" x14ac:dyDescent="0.25">
      <c r="A71" s="379"/>
      <c r="B71" s="387" t="s">
        <v>238</v>
      </c>
      <c r="C71" s="387" t="s">
        <v>241</v>
      </c>
      <c r="D71" s="129" t="s">
        <v>181</v>
      </c>
      <c r="E71" s="21">
        <v>1.03</v>
      </c>
      <c r="F71" s="21"/>
      <c r="G71" s="21">
        <v>0.98</v>
      </c>
      <c r="H71" s="167"/>
      <c r="I71" s="45"/>
      <c r="J71" s="167"/>
      <c r="K71" s="167"/>
      <c r="L71" s="45"/>
      <c r="M71" s="300" t="s">
        <v>493</v>
      </c>
      <c r="N71" s="21">
        <v>0.99</v>
      </c>
      <c r="O71" s="167"/>
      <c r="P71" s="167"/>
      <c r="Q71" s="45"/>
      <c r="R71" s="322" t="s">
        <v>992</v>
      </c>
      <c r="S71" s="168"/>
      <c r="T71" s="168"/>
      <c r="U71" s="45"/>
      <c r="V71" s="168"/>
      <c r="W71" s="168"/>
      <c r="X71" s="168"/>
      <c r="Y71" s="45"/>
      <c r="Z71" s="9">
        <v>1.01</v>
      </c>
      <c r="AA71" s="168"/>
      <c r="AB71" s="168"/>
      <c r="AC71" s="45"/>
      <c r="AD71" s="249" t="s">
        <v>702</v>
      </c>
      <c r="AE71" s="67" t="s">
        <v>334</v>
      </c>
      <c r="AF71" s="168"/>
      <c r="AG71" s="167"/>
      <c r="AH71" s="45"/>
      <c r="AI71" s="168"/>
      <c r="AJ71" s="168"/>
      <c r="AK71" s="168"/>
      <c r="AL71" s="45"/>
      <c r="AM71" s="168"/>
      <c r="AN71" s="168"/>
      <c r="AO71" s="168"/>
      <c r="AP71" s="45"/>
      <c r="AQ71" s="168"/>
      <c r="AR71" s="168"/>
      <c r="AS71" s="168"/>
      <c r="AT71" s="45"/>
      <c r="AU71" s="179"/>
      <c r="AV71" s="168"/>
      <c r="AW71" s="168"/>
      <c r="AX71" s="168"/>
      <c r="AY71" s="168">
        <v>-0.5</v>
      </c>
      <c r="AZ71" s="168">
        <v>-0.5</v>
      </c>
      <c r="BA71" s="168">
        <v>-0.5</v>
      </c>
      <c r="BB71" s="335"/>
      <c r="BC71" s="167"/>
      <c r="BD71" s="248" t="s">
        <v>1004</v>
      </c>
      <c r="BE71" s="167"/>
      <c r="BF71" s="336" t="s">
        <v>1006</v>
      </c>
      <c r="BG71" s="167"/>
      <c r="BH71" s="167"/>
      <c r="BI71" s="167"/>
      <c r="BJ71" s="167"/>
      <c r="BK71" s="167"/>
      <c r="BL71" s="167"/>
      <c r="BM71" s="167"/>
      <c r="BN71" s="167"/>
      <c r="BO71" s="167"/>
      <c r="BP71" s="167"/>
      <c r="BQ71" s="167"/>
      <c r="BR71" s="167"/>
      <c r="BS71" s="167"/>
      <c r="BT71" s="45"/>
      <c r="BU71" s="167"/>
      <c r="BV71" s="167"/>
      <c r="BW71" s="167"/>
      <c r="BX71" s="167"/>
      <c r="BY71" s="167"/>
      <c r="BZ71" s="45"/>
      <c r="CA71" s="167"/>
      <c r="CB71" s="167"/>
      <c r="CC71" s="167"/>
      <c r="CD71" s="167"/>
      <c r="CE71" s="167"/>
      <c r="CF71" s="45"/>
      <c r="CG71" s="168"/>
      <c r="CH71" s="168"/>
      <c r="CI71" s="168"/>
      <c r="CJ71" s="45"/>
    </row>
    <row r="72" spans="1:88" s="14" customFormat="1" x14ac:dyDescent="0.25">
      <c r="A72" s="379"/>
      <c r="B72" s="387"/>
      <c r="C72" s="387"/>
      <c r="D72" s="129" t="s">
        <v>297</v>
      </c>
      <c r="E72" s="52" t="s">
        <v>484</v>
      </c>
      <c r="F72" s="114"/>
      <c r="G72" s="52" t="s">
        <v>484</v>
      </c>
      <c r="H72" s="114"/>
      <c r="I72" s="116"/>
      <c r="J72" s="114"/>
      <c r="K72" s="114"/>
      <c r="L72" s="116"/>
      <c r="M72" s="299" t="s">
        <v>821</v>
      </c>
      <c r="N72" s="53" t="s">
        <v>550</v>
      </c>
      <c r="O72" s="114"/>
      <c r="P72" s="114"/>
      <c r="Q72" s="116"/>
      <c r="R72" s="71" t="s">
        <v>558</v>
      </c>
      <c r="S72" s="164"/>
      <c r="T72" s="164"/>
      <c r="U72" s="165"/>
      <c r="V72" s="164"/>
      <c r="W72" s="164"/>
      <c r="X72" s="164"/>
      <c r="Y72" s="165"/>
      <c r="Z72" s="53" t="s">
        <v>550</v>
      </c>
      <c r="AA72" s="164"/>
      <c r="AB72" s="164"/>
      <c r="AC72" s="165"/>
      <c r="AD72" s="65" t="s">
        <v>491</v>
      </c>
      <c r="AE72" s="89" t="s">
        <v>485</v>
      </c>
      <c r="AF72" s="176"/>
      <c r="AG72" s="177"/>
      <c r="AH72" s="178"/>
      <c r="AI72" s="176"/>
      <c r="AJ72" s="168"/>
      <c r="AK72" s="168"/>
      <c r="AL72" s="45"/>
      <c r="AM72" s="168"/>
      <c r="AN72" s="168"/>
      <c r="AO72" s="168"/>
      <c r="AP72" s="45"/>
      <c r="AQ72" s="168"/>
      <c r="AR72" s="168"/>
      <c r="AS72" s="168"/>
      <c r="AT72" s="45"/>
      <c r="AU72" s="179"/>
      <c r="AV72" s="168"/>
      <c r="AW72" s="168"/>
      <c r="AX72" s="168"/>
      <c r="AY72" s="255" t="s">
        <v>641</v>
      </c>
      <c r="AZ72" s="255" t="s">
        <v>641</v>
      </c>
      <c r="BA72" s="255" t="s">
        <v>641</v>
      </c>
      <c r="BB72" s="119"/>
      <c r="BC72" s="167"/>
      <c r="BD72" s="255" t="s">
        <v>641</v>
      </c>
      <c r="BE72" s="167"/>
      <c r="BF72" s="312" t="s">
        <v>641</v>
      </c>
      <c r="BG72" s="167"/>
      <c r="BH72" s="167"/>
      <c r="BI72" s="167"/>
      <c r="BJ72" s="167"/>
      <c r="BK72" s="167"/>
      <c r="BL72" s="167"/>
      <c r="BM72" s="167"/>
      <c r="BN72" s="167"/>
      <c r="BO72" s="167"/>
      <c r="BP72" s="167"/>
      <c r="BQ72" s="167"/>
      <c r="BR72" s="167"/>
      <c r="BS72" s="167"/>
      <c r="BT72" s="45"/>
      <c r="BU72" s="167"/>
      <c r="BV72" s="167"/>
      <c r="BW72" s="167"/>
      <c r="BX72" s="167"/>
      <c r="BY72" s="167"/>
      <c r="BZ72" s="45"/>
      <c r="CA72" s="167"/>
      <c r="CB72" s="167"/>
      <c r="CC72" s="167"/>
      <c r="CD72" s="167"/>
      <c r="CE72" s="167"/>
      <c r="CF72" s="45"/>
      <c r="CG72" s="168"/>
      <c r="CH72" s="168"/>
      <c r="CI72" s="168"/>
      <c r="CJ72" s="45"/>
    </row>
    <row r="73" spans="1:88" s="14" customFormat="1" x14ac:dyDescent="0.25">
      <c r="A73" s="379"/>
      <c r="B73" s="387" t="s">
        <v>238</v>
      </c>
      <c r="C73" s="387" t="s">
        <v>242</v>
      </c>
      <c r="D73" s="129" t="s">
        <v>182</v>
      </c>
      <c r="E73" s="21">
        <v>1.03</v>
      </c>
      <c r="F73" s="167"/>
      <c r="G73" s="21">
        <v>0.98</v>
      </c>
      <c r="H73" s="167"/>
      <c r="I73" s="45"/>
      <c r="J73" s="167"/>
      <c r="K73" s="167"/>
      <c r="L73" s="45"/>
      <c r="M73" s="300" t="s">
        <v>493</v>
      </c>
      <c r="N73" s="21">
        <v>0.99</v>
      </c>
      <c r="O73" s="167"/>
      <c r="P73" s="167"/>
      <c r="Q73" s="45"/>
      <c r="R73" s="322" t="s">
        <v>992</v>
      </c>
      <c r="S73" s="168"/>
      <c r="T73" s="168"/>
      <c r="U73" s="45"/>
      <c r="V73" s="168"/>
      <c r="W73" s="168"/>
      <c r="X73" s="168"/>
      <c r="Y73" s="45"/>
      <c r="Z73" s="9">
        <v>1.01</v>
      </c>
      <c r="AA73" s="168"/>
      <c r="AB73" s="168"/>
      <c r="AC73" s="45"/>
      <c r="AD73" s="249" t="s">
        <v>702</v>
      </c>
      <c r="AE73" s="67" t="s">
        <v>334</v>
      </c>
      <c r="AF73" s="168"/>
      <c r="AG73" s="167"/>
      <c r="AH73" s="45"/>
      <c r="AI73" s="168"/>
      <c r="AJ73" s="168"/>
      <c r="AK73" s="168"/>
      <c r="AL73" s="45"/>
      <c r="AM73" s="168"/>
      <c r="AN73" s="168"/>
      <c r="AO73" s="168"/>
      <c r="AP73" s="45"/>
      <c r="AQ73" s="168"/>
      <c r="AR73" s="168"/>
      <c r="AS73" s="168"/>
      <c r="AT73" s="45"/>
      <c r="AU73" s="179"/>
      <c r="AV73" s="168"/>
      <c r="AW73" s="168"/>
      <c r="AX73" s="168"/>
      <c r="AY73" s="168">
        <v>-0.6</v>
      </c>
      <c r="AZ73" s="168">
        <v>-0.6</v>
      </c>
      <c r="BA73" s="168">
        <v>-0.6</v>
      </c>
      <c r="BB73" s="335"/>
      <c r="BC73" s="167"/>
      <c r="BD73" s="21"/>
      <c r="BE73" s="248" t="s">
        <v>1003</v>
      </c>
      <c r="BF73" s="336" t="s">
        <v>1006</v>
      </c>
      <c r="BG73" s="167"/>
      <c r="BH73" s="167"/>
      <c r="BI73" s="167"/>
      <c r="BJ73" s="167"/>
      <c r="BK73" s="167"/>
      <c r="BL73" s="167"/>
      <c r="BM73" s="167"/>
      <c r="BN73" s="167"/>
      <c r="BO73" s="167"/>
      <c r="BP73" s="167"/>
      <c r="BQ73" s="167"/>
      <c r="BR73" s="167"/>
      <c r="BS73" s="167"/>
      <c r="BT73" s="45"/>
      <c r="BU73" s="167"/>
      <c r="BV73" s="167"/>
      <c r="BW73" s="167"/>
      <c r="BX73" s="167"/>
      <c r="BY73" s="167"/>
      <c r="BZ73" s="45"/>
      <c r="CA73" s="167"/>
      <c r="CB73" s="167"/>
      <c r="CC73" s="167"/>
      <c r="CD73" s="167"/>
      <c r="CE73" s="167"/>
      <c r="CF73" s="45"/>
      <c r="CG73" s="168"/>
      <c r="CH73" s="168"/>
      <c r="CI73" s="168"/>
      <c r="CJ73" s="45"/>
    </row>
    <row r="74" spans="1:88" s="14" customFormat="1" x14ac:dyDescent="0.25">
      <c r="A74" s="380"/>
      <c r="B74" s="388"/>
      <c r="C74" s="388"/>
      <c r="D74" s="129" t="s">
        <v>298</v>
      </c>
      <c r="E74" s="52" t="s">
        <v>484</v>
      </c>
      <c r="F74" s="114"/>
      <c r="G74" s="52" t="s">
        <v>484</v>
      </c>
      <c r="H74" s="171"/>
      <c r="I74" s="116"/>
      <c r="J74" s="114"/>
      <c r="K74" s="114"/>
      <c r="L74" s="116"/>
      <c r="M74" s="299" t="s">
        <v>821</v>
      </c>
      <c r="N74" s="53" t="s">
        <v>550</v>
      </c>
      <c r="O74" s="114"/>
      <c r="P74" s="114"/>
      <c r="Q74" s="116"/>
      <c r="R74" s="198" t="s">
        <v>558</v>
      </c>
      <c r="S74" s="164"/>
      <c r="T74" s="164"/>
      <c r="U74" s="165"/>
      <c r="V74" s="164"/>
      <c r="W74" s="164"/>
      <c r="X74" s="164"/>
      <c r="Y74" s="165"/>
      <c r="Z74" s="53" t="s">
        <v>550</v>
      </c>
      <c r="AA74" s="164"/>
      <c r="AB74" s="164"/>
      <c r="AC74" s="165"/>
      <c r="AD74" s="65" t="s">
        <v>491</v>
      </c>
      <c r="AE74" s="89" t="s">
        <v>485</v>
      </c>
      <c r="AF74" s="176"/>
      <c r="AG74" s="177"/>
      <c r="AH74" s="178"/>
      <c r="AI74" s="176"/>
      <c r="AJ74" s="168"/>
      <c r="AK74" s="168"/>
      <c r="AL74" s="45"/>
      <c r="AM74" s="168"/>
      <c r="AN74" s="168"/>
      <c r="AO74" s="168"/>
      <c r="AP74" s="45"/>
      <c r="AQ74" s="168"/>
      <c r="AR74" s="168"/>
      <c r="AS74" s="168"/>
      <c r="AT74" s="45"/>
      <c r="AU74" s="179"/>
      <c r="AV74" s="168"/>
      <c r="AW74" s="168"/>
      <c r="AX74" s="168"/>
      <c r="AY74" s="255" t="s">
        <v>641</v>
      </c>
      <c r="AZ74" s="255" t="s">
        <v>641</v>
      </c>
      <c r="BA74" s="255" t="s">
        <v>641</v>
      </c>
      <c r="BB74" s="119"/>
      <c r="BC74" s="167"/>
      <c r="BD74" s="167"/>
      <c r="BE74" s="255" t="s">
        <v>641</v>
      </c>
      <c r="BF74" s="312" t="s">
        <v>641</v>
      </c>
      <c r="BG74" s="167"/>
      <c r="BH74" s="167"/>
      <c r="BI74" s="167"/>
      <c r="BJ74" s="167"/>
      <c r="BK74" s="167"/>
      <c r="BL74" s="167"/>
      <c r="BM74" s="167"/>
      <c r="BN74" s="167"/>
      <c r="BO74" s="167"/>
      <c r="BP74" s="167"/>
      <c r="BQ74" s="167"/>
      <c r="BR74" s="167"/>
      <c r="BS74" s="167"/>
      <c r="BT74" s="45"/>
      <c r="BU74" s="167"/>
      <c r="BV74" s="167"/>
      <c r="BW74" s="167"/>
      <c r="BX74" s="167"/>
      <c r="BY74" s="167"/>
      <c r="BZ74" s="45"/>
      <c r="CA74" s="167"/>
      <c r="CB74" s="167"/>
      <c r="CC74" s="167"/>
      <c r="CD74" s="167"/>
      <c r="CE74" s="167"/>
      <c r="CF74" s="45"/>
      <c r="CG74" s="168"/>
      <c r="CH74" s="168"/>
      <c r="CI74" s="168"/>
      <c r="CJ74" s="45"/>
    </row>
    <row r="75" spans="1:88" s="7" customFormat="1" ht="24" customHeight="1" x14ac:dyDescent="0.25">
      <c r="A75" s="378" t="s">
        <v>148</v>
      </c>
      <c r="B75" s="386" t="s">
        <v>243</v>
      </c>
      <c r="C75" s="387" t="s">
        <v>244</v>
      </c>
      <c r="D75" s="128" t="s">
        <v>183</v>
      </c>
      <c r="E75" s="29"/>
      <c r="F75" s="29"/>
      <c r="G75" s="29"/>
      <c r="H75" s="21"/>
      <c r="I75" s="44"/>
      <c r="J75" s="166"/>
      <c r="K75" s="166"/>
      <c r="L75" s="44"/>
      <c r="M75" s="37"/>
      <c r="N75" s="29"/>
      <c r="O75" s="166"/>
      <c r="P75" s="166"/>
      <c r="Q75" s="44"/>
      <c r="R75" s="29"/>
      <c r="S75" s="29"/>
      <c r="T75" s="29"/>
      <c r="U75" s="30"/>
      <c r="V75" s="166"/>
      <c r="W75" s="29">
        <v>0</v>
      </c>
      <c r="X75" s="166"/>
      <c r="Y75" s="44"/>
      <c r="Z75" s="29"/>
      <c r="AA75" s="166"/>
      <c r="AB75" s="166"/>
      <c r="AC75" s="44"/>
      <c r="AD75" s="37"/>
      <c r="AE75" s="29"/>
      <c r="AF75" s="166"/>
      <c r="AG75" s="166"/>
      <c r="AH75" s="44"/>
      <c r="AI75" s="28"/>
      <c r="AJ75" s="29"/>
      <c r="AK75" s="29"/>
      <c r="AL75" s="30"/>
      <c r="AM75" s="29"/>
      <c r="AN75" s="29"/>
      <c r="AO75" s="29"/>
      <c r="AP75" s="30">
        <v>0.5</v>
      </c>
      <c r="AQ75" s="29"/>
      <c r="AR75" s="29"/>
      <c r="AS75" s="29"/>
      <c r="AT75" s="30">
        <v>0.5</v>
      </c>
      <c r="AU75" s="37"/>
      <c r="AV75" s="166"/>
      <c r="AW75" s="166"/>
      <c r="AX75" s="166"/>
      <c r="AY75" s="166"/>
      <c r="AZ75" s="166"/>
      <c r="BA75" s="166"/>
      <c r="BB75" s="166"/>
      <c r="BC75" s="166"/>
      <c r="BD75" s="166"/>
      <c r="BE75" s="166"/>
      <c r="BF75" s="44"/>
      <c r="BG75" s="29">
        <v>3.8</v>
      </c>
      <c r="BH75" s="29">
        <v>0</v>
      </c>
      <c r="BI75" s="29">
        <v>0</v>
      </c>
      <c r="BJ75" s="29">
        <v>0</v>
      </c>
      <c r="BK75" s="29">
        <v>1.5</v>
      </c>
      <c r="BL75" s="29">
        <v>0</v>
      </c>
      <c r="BM75" s="29">
        <v>0</v>
      </c>
      <c r="BN75" s="29">
        <v>0</v>
      </c>
      <c r="BO75" s="29">
        <v>0.83</v>
      </c>
      <c r="BP75" s="29">
        <v>0</v>
      </c>
      <c r="BQ75" s="29">
        <v>0.05</v>
      </c>
      <c r="BR75" s="29">
        <v>0.2</v>
      </c>
      <c r="BS75" s="166"/>
      <c r="BT75" s="44"/>
      <c r="BU75" s="29"/>
      <c r="BV75" s="29"/>
      <c r="BW75" s="29"/>
      <c r="BX75" s="29"/>
      <c r="BY75" s="29"/>
      <c r="BZ75" s="30"/>
      <c r="CA75" s="29"/>
      <c r="CB75" s="29"/>
      <c r="CC75" s="29"/>
      <c r="CD75" s="29"/>
      <c r="CE75" s="29"/>
      <c r="CF75" s="30"/>
      <c r="CG75" s="29"/>
      <c r="CH75" s="29">
        <v>0.2</v>
      </c>
      <c r="CI75" s="166"/>
      <c r="CJ75" s="44"/>
    </row>
    <row r="76" spans="1:88" s="14" customFormat="1" ht="24" customHeight="1" x14ac:dyDescent="0.25">
      <c r="A76" s="379"/>
      <c r="B76" s="387"/>
      <c r="C76" s="387"/>
      <c r="D76" s="129" t="s">
        <v>299</v>
      </c>
      <c r="E76" s="114"/>
      <c r="F76" s="114"/>
      <c r="G76" s="114"/>
      <c r="H76" s="114"/>
      <c r="I76" s="116"/>
      <c r="J76" s="114"/>
      <c r="K76" s="114"/>
      <c r="L76" s="116"/>
      <c r="M76" s="182"/>
      <c r="N76" s="114"/>
      <c r="O76" s="114"/>
      <c r="P76" s="114"/>
      <c r="Q76" s="116"/>
      <c r="R76" s="163"/>
      <c r="S76" s="164"/>
      <c r="T76" s="164"/>
      <c r="U76" s="165"/>
      <c r="V76" s="164"/>
      <c r="W76" s="52" t="s">
        <v>484</v>
      </c>
      <c r="X76" s="164"/>
      <c r="Y76" s="165"/>
      <c r="Z76" s="164"/>
      <c r="AA76" s="164"/>
      <c r="AB76" s="164"/>
      <c r="AC76" s="165"/>
      <c r="AD76" s="175"/>
      <c r="AE76" s="164"/>
      <c r="AF76" s="176"/>
      <c r="AG76" s="177"/>
      <c r="AH76" s="178"/>
      <c r="AI76" s="190"/>
      <c r="AJ76" s="167"/>
      <c r="AK76" s="167"/>
      <c r="AL76" s="45"/>
      <c r="AM76" s="168"/>
      <c r="AN76" s="168"/>
      <c r="AO76" s="168"/>
      <c r="AP76" s="89" t="s">
        <v>485</v>
      </c>
      <c r="AQ76" s="168"/>
      <c r="AR76" s="168"/>
      <c r="AS76" s="168"/>
      <c r="AT76" s="89" t="s">
        <v>485</v>
      </c>
      <c r="AU76" s="179"/>
      <c r="AV76" s="168"/>
      <c r="AW76" s="167"/>
      <c r="AX76" s="168"/>
      <c r="AY76" s="167"/>
      <c r="AZ76" s="167"/>
      <c r="BA76" s="167"/>
      <c r="BB76" s="167"/>
      <c r="BC76" s="167"/>
      <c r="BD76" s="167"/>
      <c r="BE76" s="167"/>
      <c r="BF76" s="45"/>
      <c r="BG76" s="91" t="s">
        <v>486</v>
      </c>
      <c r="BH76" s="263" t="s">
        <v>821</v>
      </c>
      <c r="BI76" s="263" t="s">
        <v>821</v>
      </c>
      <c r="BJ76" s="263" t="s">
        <v>821</v>
      </c>
      <c r="BK76" s="91" t="s">
        <v>486</v>
      </c>
      <c r="BL76" s="263" t="s">
        <v>821</v>
      </c>
      <c r="BM76" s="263" t="s">
        <v>821</v>
      </c>
      <c r="BN76" s="263" t="s">
        <v>821</v>
      </c>
      <c r="BO76" s="91" t="s">
        <v>486</v>
      </c>
      <c r="BP76" s="263" t="s">
        <v>821</v>
      </c>
      <c r="BQ76" s="91" t="s">
        <v>486</v>
      </c>
      <c r="BR76" s="91" t="s">
        <v>486</v>
      </c>
      <c r="BS76" s="167"/>
      <c r="BT76" s="45"/>
      <c r="BU76" s="168"/>
      <c r="BV76" s="168"/>
      <c r="BW76" s="168"/>
      <c r="BX76" s="167"/>
      <c r="BY76" s="167"/>
      <c r="BZ76" s="45"/>
      <c r="CA76" s="167"/>
      <c r="CB76" s="167"/>
      <c r="CC76" s="167"/>
      <c r="CD76" s="167"/>
      <c r="CE76" s="167"/>
      <c r="CF76" s="45"/>
      <c r="CG76" s="168"/>
      <c r="CH76" s="91" t="s">
        <v>486</v>
      </c>
      <c r="CI76" s="168"/>
      <c r="CJ76" s="45"/>
    </row>
    <row r="77" spans="1:88" s="14" customFormat="1" ht="24" customHeight="1" x14ac:dyDescent="0.25">
      <c r="A77" s="379"/>
      <c r="B77" s="387" t="s">
        <v>243</v>
      </c>
      <c r="C77" s="387" t="s">
        <v>245</v>
      </c>
      <c r="D77" s="129" t="s">
        <v>184</v>
      </c>
      <c r="E77" s="21">
        <v>0.98</v>
      </c>
      <c r="F77" s="21">
        <v>1.02</v>
      </c>
      <c r="G77" s="21"/>
      <c r="H77" s="21"/>
      <c r="I77" s="22">
        <v>0.98</v>
      </c>
      <c r="J77" s="167"/>
      <c r="K77" s="167"/>
      <c r="L77" s="45"/>
      <c r="M77" s="179"/>
      <c r="N77" s="167"/>
      <c r="O77" s="21">
        <v>1.55</v>
      </c>
      <c r="P77" s="167"/>
      <c r="Q77" s="45"/>
      <c r="R77" s="167"/>
      <c r="S77" s="168"/>
      <c r="T77" s="168"/>
      <c r="U77" s="45"/>
      <c r="V77" s="168"/>
      <c r="W77" s="168"/>
      <c r="X77" s="168"/>
      <c r="Y77" s="45"/>
      <c r="Z77" s="168"/>
      <c r="AA77" s="9">
        <v>0.95</v>
      </c>
      <c r="AB77" s="168"/>
      <c r="AC77" s="45"/>
      <c r="AD77" s="38">
        <v>0.98</v>
      </c>
      <c r="AE77" s="168"/>
      <c r="AF77" s="168"/>
      <c r="AG77" s="167"/>
      <c r="AH77" s="45"/>
      <c r="AI77" s="189"/>
      <c r="AJ77" s="21">
        <v>0.79</v>
      </c>
      <c r="AK77" s="167"/>
      <c r="AL77" s="45"/>
      <c r="AM77" s="168"/>
      <c r="AN77" s="9">
        <v>0.83</v>
      </c>
      <c r="AO77" s="9"/>
      <c r="AP77" s="22">
        <v>0.5</v>
      </c>
      <c r="AQ77" s="9"/>
      <c r="AR77" s="9">
        <v>0.83</v>
      </c>
      <c r="AS77" s="9"/>
      <c r="AT77" s="22">
        <v>0.5</v>
      </c>
      <c r="AU77" s="179"/>
      <c r="AV77" s="168"/>
      <c r="AW77" s="167"/>
      <c r="AX77" s="168"/>
      <c r="AY77" s="167"/>
      <c r="AZ77" s="167"/>
      <c r="BA77" s="167"/>
      <c r="BB77" s="167"/>
      <c r="BC77" s="167"/>
      <c r="BD77" s="167"/>
      <c r="BE77" s="167"/>
      <c r="BF77" s="45"/>
      <c r="BG77" s="9">
        <v>2.1</v>
      </c>
      <c r="BH77" s="9">
        <v>0</v>
      </c>
      <c r="BI77" s="9">
        <v>0</v>
      </c>
      <c r="BJ77" s="9">
        <v>0</v>
      </c>
      <c r="BK77" s="9">
        <v>1.5</v>
      </c>
      <c r="BL77" s="9">
        <v>1.4</v>
      </c>
      <c r="BM77" s="168">
        <v>0</v>
      </c>
      <c r="BN77" s="168">
        <v>0</v>
      </c>
      <c r="BO77" s="9">
        <v>0.55000000000000004</v>
      </c>
      <c r="BP77" s="168">
        <v>0</v>
      </c>
      <c r="BQ77" s="21">
        <v>0.1</v>
      </c>
      <c r="BR77" s="9">
        <v>0</v>
      </c>
      <c r="BS77" s="167"/>
      <c r="BT77" s="45"/>
      <c r="BU77" s="168"/>
      <c r="BV77" s="168"/>
      <c r="BW77" s="168"/>
      <c r="BX77" s="167"/>
      <c r="BY77" s="167"/>
      <c r="BZ77" s="45"/>
      <c r="CA77" s="167"/>
      <c r="CB77" s="167"/>
      <c r="CC77" s="167"/>
      <c r="CD77" s="167"/>
      <c r="CE77" s="167"/>
      <c r="CF77" s="45"/>
      <c r="CG77" s="168"/>
      <c r="CH77" s="9">
        <v>0</v>
      </c>
      <c r="CI77" s="168"/>
      <c r="CJ77" s="45"/>
    </row>
    <row r="78" spans="1:88" s="14" customFormat="1" ht="24" customHeight="1" x14ac:dyDescent="0.25">
      <c r="A78" s="379"/>
      <c r="B78" s="387"/>
      <c r="C78" s="387"/>
      <c r="D78" s="129" t="s">
        <v>300</v>
      </c>
      <c r="E78" s="52" t="s">
        <v>484</v>
      </c>
      <c r="F78" s="52" t="s">
        <v>484</v>
      </c>
      <c r="G78" s="114"/>
      <c r="H78" s="114"/>
      <c r="I78" s="58" t="s">
        <v>484</v>
      </c>
      <c r="J78" s="114"/>
      <c r="K78" s="114"/>
      <c r="L78" s="116"/>
      <c r="M78" s="182"/>
      <c r="N78" s="114"/>
      <c r="O78" s="53" t="s">
        <v>496</v>
      </c>
      <c r="P78" s="114"/>
      <c r="Q78" s="116"/>
      <c r="R78" s="163"/>
      <c r="S78" s="164"/>
      <c r="T78" s="164"/>
      <c r="U78" s="165"/>
      <c r="V78" s="164"/>
      <c r="W78" s="164"/>
      <c r="X78" s="164"/>
      <c r="Y78" s="165"/>
      <c r="Z78" s="164"/>
      <c r="AA78" s="52" t="s">
        <v>484</v>
      </c>
      <c r="AB78" s="164"/>
      <c r="AC78" s="165"/>
      <c r="AD78" s="66" t="s">
        <v>484</v>
      </c>
      <c r="AE78" s="164"/>
      <c r="AF78" s="176"/>
      <c r="AG78" s="177"/>
      <c r="AH78" s="178"/>
      <c r="AI78" s="190"/>
      <c r="AJ78" s="89" t="s">
        <v>646</v>
      </c>
      <c r="AK78" s="167"/>
      <c r="AL78" s="45"/>
      <c r="AM78" s="168"/>
      <c r="AN78" s="91" t="s">
        <v>485</v>
      </c>
      <c r="AO78" s="168"/>
      <c r="AP78" s="89" t="s">
        <v>485</v>
      </c>
      <c r="AQ78" s="168"/>
      <c r="AR78" s="91" t="s">
        <v>485</v>
      </c>
      <c r="AS78" s="168"/>
      <c r="AT78" s="89" t="s">
        <v>485</v>
      </c>
      <c r="AU78" s="179"/>
      <c r="AV78" s="168"/>
      <c r="AW78" s="167"/>
      <c r="AX78" s="168"/>
      <c r="AY78" s="167"/>
      <c r="AZ78" s="167"/>
      <c r="BA78" s="167"/>
      <c r="BB78" s="167"/>
      <c r="BC78" s="167"/>
      <c r="BD78" s="167"/>
      <c r="BE78" s="167"/>
      <c r="BF78" s="45"/>
      <c r="BG78" s="91" t="s">
        <v>486</v>
      </c>
      <c r="BH78" s="263" t="s">
        <v>821</v>
      </c>
      <c r="BI78" s="263" t="s">
        <v>821</v>
      </c>
      <c r="BJ78" s="263" t="s">
        <v>821</v>
      </c>
      <c r="BK78" s="91" t="s">
        <v>486</v>
      </c>
      <c r="BL78" s="91" t="s">
        <v>486</v>
      </c>
      <c r="BM78" s="263" t="s">
        <v>821</v>
      </c>
      <c r="BN78" s="263" t="s">
        <v>821</v>
      </c>
      <c r="BO78" s="91" t="s">
        <v>486</v>
      </c>
      <c r="BP78" s="263" t="s">
        <v>821</v>
      </c>
      <c r="BQ78" s="91" t="s">
        <v>486</v>
      </c>
      <c r="BR78" s="263" t="s">
        <v>821</v>
      </c>
      <c r="BS78" s="167"/>
      <c r="BT78" s="45"/>
      <c r="BU78" s="168"/>
      <c r="BV78" s="168"/>
      <c r="BW78" s="168"/>
      <c r="BX78" s="167"/>
      <c r="BY78" s="167"/>
      <c r="BZ78" s="45"/>
      <c r="CA78" s="167"/>
      <c r="CB78" s="167"/>
      <c r="CC78" s="167"/>
      <c r="CD78" s="167"/>
      <c r="CE78" s="167"/>
      <c r="CF78" s="45"/>
      <c r="CG78" s="168"/>
      <c r="CH78" s="91" t="s">
        <v>486</v>
      </c>
      <c r="CI78" s="168"/>
      <c r="CJ78" s="45"/>
    </row>
    <row r="79" spans="1:88" s="14" customFormat="1" ht="24" customHeight="1" x14ac:dyDescent="0.25">
      <c r="A79" s="379"/>
      <c r="B79" s="387" t="s">
        <v>243</v>
      </c>
      <c r="C79" s="387" t="s">
        <v>246</v>
      </c>
      <c r="D79" s="129" t="s">
        <v>185</v>
      </c>
      <c r="E79" s="21">
        <v>0.97</v>
      </c>
      <c r="F79" s="21">
        <v>1.03</v>
      </c>
      <c r="G79" s="167"/>
      <c r="H79" s="167"/>
      <c r="I79" s="22">
        <v>0.96</v>
      </c>
      <c r="J79" s="167"/>
      <c r="K79" s="167"/>
      <c r="L79" s="45"/>
      <c r="M79" s="179"/>
      <c r="N79" s="167"/>
      <c r="O79" s="21">
        <v>1.82</v>
      </c>
      <c r="P79" s="167"/>
      <c r="Q79" s="45"/>
      <c r="R79" s="167"/>
      <c r="S79" s="168"/>
      <c r="T79" s="168"/>
      <c r="U79" s="45"/>
      <c r="V79" s="168"/>
      <c r="W79" s="168"/>
      <c r="X79" s="168"/>
      <c r="Y79" s="45"/>
      <c r="Z79" s="168"/>
      <c r="AA79" s="9">
        <v>0.95</v>
      </c>
      <c r="AB79" s="168"/>
      <c r="AC79" s="45"/>
      <c r="AD79" s="38">
        <v>0.96</v>
      </c>
      <c r="AE79" s="168"/>
      <c r="AF79" s="168"/>
      <c r="AG79" s="167"/>
      <c r="AH79" s="45"/>
      <c r="AI79" s="189"/>
      <c r="AJ79" s="21">
        <v>0.68</v>
      </c>
      <c r="AK79" s="167"/>
      <c r="AL79" s="45"/>
      <c r="AM79" s="168"/>
      <c r="AN79" s="9">
        <v>0.75</v>
      </c>
      <c r="AO79" s="168"/>
      <c r="AP79" s="22">
        <v>0.5</v>
      </c>
      <c r="AQ79" s="168"/>
      <c r="AR79" s="9">
        <v>0.75</v>
      </c>
      <c r="AS79" s="168"/>
      <c r="AT79" s="22">
        <v>0.5</v>
      </c>
      <c r="AU79" s="179"/>
      <c r="AV79" s="168"/>
      <c r="AW79" s="167"/>
      <c r="AX79" s="168"/>
      <c r="AY79" s="167"/>
      <c r="AZ79" s="167"/>
      <c r="BA79" s="167"/>
      <c r="BB79" s="167"/>
      <c r="BC79" s="167"/>
      <c r="BD79" s="167"/>
      <c r="BE79" s="167"/>
      <c r="BF79" s="45"/>
      <c r="BG79" s="9">
        <v>1.3</v>
      </c>
      <c r="BH79" s="9">
        <v>1.5</v>
      </c>
      <c r="BI79" s="168">
        <v>0</v>
      </c>
      <c r="BJ79" s="168">
        <v>0</v>
      </c>
      <c r="BK79" s="168">
        <v>0</v>
      </c>
      <c r="BL79" s="9">
        <v>2.1</v>
      </c>
      <c r="BM79" s="168">
        <v>0</v>
      </c>
      <c r="BN79" s="168">
        <v>0</v>
      </c>
      <c r="BO79" s="9">
        <v>0.47</v>
      </c>
      <c r="BP79" s="168">
        <v>0</v>
      </c>
      <c r="BQ79" s="21">
        <v>0.03</v>
      </c>
      <c r="BR79" s="9">
        <v>0</v>
      </c>
      <c r="BS79" s="167"/>
      <c r="BT79" s="45"/>
      <c r="BU79" s="167"/>
      <c r="BV79" s="167"/>
      <c r="BW79" s="167"/>
      <c r="BX79" s="167"/>
      <c r="BY79" s="167"/>
      <c r="BZ79" s="45"/>
      <c r="CA79" s="167"/>
      <c r="CB79" s="167"/>
      <c r="CC79" s="167"/>
      <c r="CD79" s="167"/>
      <c r="CE79" s="167"/>
      <c r="CF79" s="45"/>
      <c r="CG79" s="168"/>
      <c r="CH79" s="9">
        <v>0</v>
      </c>
      <c r="CI79" s="168"/>
      <c r="CJ79" s="45"/>
    </row>
    <row r="80" spans="1:88" s="14" customFormat="1" ht="24" customHeight="1" x14ac:dyDescent="0.25">
      <c r="A80" s="379"/>
      <c r="B80" s="387"/>
      <c r="C80" s="387"/>
      <c r="D80" s="129" t="s">
        <v>301</v>
      </c>
      <c r="E80" s="52" t="s">
        <v>484</v>
      </c>
      <c r="F80" s="52" t="s">
        <v>484</v>
      </c>
      <c r="G80" s="114"/>
      <c r="H80" s="114"/>
      <c r="I80" s="58" t="s">
        <v>484</v>
      </c>
      <c r="J80" s="114"/>
      <c r="K80" s="114"/>
      <c r="L80" s="116"/>
      <c r="M80" s="182"/>
      <c r="N80" s="114"/>
      <c r="O80" s="53" t="s">
        <v>496</v>
      </c>
      <c r="P80" s="114"/>
      <c r="Q80" s="116"/>
      <c r="R80" s="163"/>
      <c r="S80" s="164"/>
      <c r="T80" s="164"/>
      <c r="U80" s="165"/>
      <c r="V80" s="164"/>
      <c r="W80" s="164"/>
      <c r="X80" s="164"/>
      <c r="Y80" s="165"/>
      <c r="Z80" s="164"/>
      <c r="AA80" s="52" t="s">
        <v>484</v>
      </c>
      <c r="AB80" s="164"/>
      <c r="AC80" s="165"/>
      <c r="AD80" s="66" t="s">
        <v>484</v>
      </c>
      <c r="AE80" s="164"/>
      <c r="AF80" s="176"/>
      <c r="AG80" s="177"/>
      <c r="AH80" s="178"/>
      <c r="AI80" s="190"/>
      <c r="AJ80" s="89" t="s">
        <v>646</v>
      </c>
      <c r="AK80" s="167"/>
      <c r="AL80" s="45"/>
      <c r="AM80" s="168"/>
      <c r="AN80" s="91" t="s">
        <v>485</v>
      </c>
      <c r="AO80" s="168"/>
      <c r="AP80" s="89" t="s">
        <v>485</v>
      </c>
      <c r="AQ80" s="168"/>
      <c r="AR80" s="91" t="s">
        <v>485</v>
      </c>
      <c r="AS80" s="168"/>
      <c r="AT80" s="89" t="s">
        <v>485</v>
      </c>
      <c r="AU80" s="179"/>
      <c r="AV80" s="168"/>
      <c r="AW80" s="167"/>
      <c r="AX80" s="168"/>
      <c r="AY80" s="167"/>
      <c r="AZ80" s="167"/>
      <c r="BA80" s="167"/>
      <c r="BB80" s="167"/>
      <c r="BC80" s="167"/>
      <c r="BD80" s="167"/>
      <c r="BE80" s="167"/>
      <c r="BF80" s="45"/>
      <c r="BG80" s="91" t="s">
        <v>486</v>
      </c>
      <c r="BH80" s="91" t="s">
        <v>486</v>
      </c>
      <c r="BI80" s="263" t="s">
        <v>821</v>
      </c>
      <c r="BJ80" s="263" t="s">
        <v>821</v>
      </c>
      <c r="BK80" s="263" t="s">
        <v>821</v>
      </c>
      <c r="BL80" s="91" t="s">
        <v>486</v>
      </c>
      <c r="BM80" s="263" t="s">
        <v>821</v>
      </c>
      <c r="BN80" s="263" t="s">
        <v>821</v>
      </c>
      <c r="BO80" s="91" t="s">
        <v>486</v>
      </c>
      <c r="BP80" s="263" t="s">
        <v>821</v>
      </c>
      <c r="BQ80" s="91" t="s">
        <v>486</v>
      </c>
      <c r="BR80" s="263" t="s">
        <v>821</v>
      </c>
      <c r="BS80" s="167"/>
      <c r="BT80" s="45"/>
      <c r="BU80" s="168"/>
      <c r="BV80" s="168"/>
      <c r="BW80" s="168"/>
      <c r="BX80" s="167"/>
      <c r="BY80" s="167"/>
      <c r="BZ80" s="45"/>
      <c r="CA80" s="167"/>
      <c r="CB80" s="167"/>
      <c r="CC80" s="167"/>
      <c r="CD80" s="167"/>
      <c r="CE80" s="167"/>
      <c r="CF80" s="45"/>
      <c r="CG80" s="168"/>
      <c r="CH80" s="91" t="s">
        <v>486</v>
      </c>
      <c r="CI80" s="168"/>
      <c r="CJ80" s="45"/>
    </row>
    <row r="81" spans="1:88" s="14" customFormat="1" ht="24" customHeight="1" x14ac:dyDescent="0.25">
      <c r="A81" s="379"/>
      <c r="B81" s="387" t="s">
        <v>243</v>
      </c>
      <c r="C81" s="387" t="s">
        <v>247</v>
      </c>
      <c r="D81" s="129" t="s">
        <v>186</v>
      </c>
      <c r="E81" s="21">
        <v>0.97</v>
      </c>
      <c r="F81" s="21">
        <v>1.03</v>
      </c>
      <c r="G81" s="167"/>
      <c r="H81" s="167"/>
      <c r="I81" s="22">
        <v>0.96</v>
      </c>
      <c r="J81" s="167"/>
      <c r="K81" s="167"/>
      <c r="L81" s="45"/>
      <c r="M81" s="179"/>
      <c r="N81" s="167"/>
      <c r="O81" s="21">
        <v>1.82</v>
      </c>
      <c r="P81" s="167"/>
      <c r="Q81" s="45"/>
      <c r="R81" s="167"/>
      <c r="S81" s="168"/>
      <c r="T81" s="168"/>
      <c r="U81" s="45"/>
      <c r="V81" s="168"/>
      <c r="W81" s="168"/>
      <c r="X81" s="168"/>
      <c r="Y81" s="45"/>
      <c r="Z81" s="168"/>
      <c r="AA81" s="9">
        <v>0.95</v>
      </c>
      <c r="AB81" s="168"/>
      <c r="AC81" s="45"/>
      <c r="AD81" s="38">
        <v>0.96</v>
      </c>
      <c r="AE81" s="168"/>
      <c r="AF81" s="168"/>
      <c r="AG81" s="167"/>
      <c r="AH81" s="45"/>
      <c r="AI81" s="189"/>
      <c r="AJ81" s="21">
        <v>0.68</v>
      </c>
      <c r="AK81" s="167"/>
      <c r="AL81" s="45"/>
      <c r="AM81" s="168"/>
      <c r="AN81" s="9">
        <v>0.75</v>
      </c>
      <c r="AO81" s="168"/>
      <c r="AP81" s="22">
        <v>0.5</v>
      </c>
      <c r="AQ81" s="168"/>
      <c r="AR81" s="9">
        <v>0.75</v>
      </c>
      <c r="AS81" s="168"/>
      <c r="AT81" s="22">
        <v>0.5</v>
      </c>
      <c r="AU81" s="179"/>
      <c r="AV81" s="168"/>
      <c r="AW81" s="167"/>
      <c r="AX81" s="168"/>
      <c r="AY81" s="167"/>
      <c r="AZ81" s="167"/>
      <c r="BA81" s="167"/>
      <c r="BB81" s="167"/>
      <c r="BC81" s="167"/>
      <c r="BD81" s="167"/>
      <c r="BE81" s="167"/>
      <c r="BF81" s="45"/>
      <c r="BG81" s="9">
        <v>0</v>
      </c>
      <c r="BH81" s="9">
        <v>2.5</v>
      </c>
      <c r="BI81" s="168">
        <v>0</v>
      </c>
      <c r="BJ81" s="168">
        <v>0</v>
      </c>
      <c r="BK81" s="168">
        <v>0</v>
      </c>
      <c r="BL81" s="9">
        <v>2.1</v>
      </c>
      <c r="BM81" s="168">
        <v>0</v>
      </c>
      <c r="BN81" s="168">
        <v>0</v>
      </c>
      <c r="BO81" s="9">
        <v>0.35</v>
      </c>
      <c r="BP81" s="168">
        <v>0</v>
      </c>
      <c r="BQ81" s="21">
        <v>0.38</v>
      </c>
      <c r="BR81" s="9">
        <v>0</v>
      </c>
      <c r="BS81" s="167"/>
      <c r="BT81" s="45"/>
      <c r="BU81" s="168"/>
      <c r="BV81" s="168"/>
      <c r="BW81" s="168"/>
      <c r="BX81" s="167"/>
      <c r="BY81" s="167"/>
      <c r="BZ81" s="45"/>
      <c r="CA81" s="167"/>
      <c r="CB81" s="167"/>
      <c r="CC81" s="167"/>
      <c r="CD81" s="167"/>
      <c r="CE81" s="167"/>
      <c r="CF81" s="45"/>
      <c r="CG81" s="168"/>
      <c r="CH81" s="9">
        <v>0</v>
      </c>
      <c r="CI81" s="168"/>
      <c r="CJ81" s="45"/>
    </row>
    <row r="82" spans="1:88" s="14" customFormat="1" ht="24" customHeight="1" x14ac:dyDescent="0.25">
      <c r="A82" s="379"/>
      <c r="B82" s="387"/>
      <c r="C82" s="387"/>
      <c r="D82" s="129" t="s">
        <v>302</v>
      </c>
      <c r="E82" s="52" t="s">
        <v>484</v>
      </c>
      <c r="F82" s="52" t="s">
        <v>484</v>
      </c>
      <c r="G82" s="114"/>
      <c r="H82" s="114"/>
      <c r="I82" s="58" t="s">
        <v>484</v>
      </c>
      <c r="J82" s="114"/>
      <c r="K82" s="114"/>
      <c r="L82" s="116"/>
      <c r="M82" s="182"/>
      <c r="N82" s="114"/>
      <c r="O82" s="53" t="s">
        <v>496</v>
      </c>
      <c r="P82" s="114"/>
      <c r="Q82" s="116"/>
      <c r="R82" s="163"/>
      <c r="S82" s="164"/>
      <c r="T82" s="164"/>
      <c r="U82" s="165"/>
      <c r="V82" s="164"/>
      <c r="W82" s="164"/>
      <c r="X82" s="164"/>
      <c r="Y82" s="165"/>
      <c r="Z82" s="164"/>
      <c r="AA82" s="52" t="s">
        <v>484</v>
      </c>
      <c r="AB82" s="164"/>
      <c r="AC82" s="165"/>
      <c r="AD82" s="66" t="s">
        <v>484</v>
      </c>
      <c r="AE82" s="164"/>
      <c r="AF82" s="176"/>
      <c r="AG82" s="177"/>
      <c r="AH82" s="178"/>
      <c r="AI82" s="190"/>
      <c r="AJ82" s="89" t="s">
        <v>646</v>
      </c>
      <c r="AK82" s="167"/>
      <c r="AL82" s="45"/>
      <c r="AM82" s="168"/>
      <c r="AN82" s="91" t="s">
        <v>485</v>
      </c>
      <c r="AO82" s="168"/>
      <c r="AP82" s="89" t="s">
        <v>485</v>
      </c>
      <c r="AQ82" s="168"/>
      <c r="AR82" s="91" t="s">
        <v>485</v>
      </c>
      <c r="AS82" s="168"/>
      <c r="AT82" s="89" t="s">
        <v>485</v>
      </c>
      <c r="AU82" s="179"/>
      <c r="AV82" s="168"/>
      <c r="AW82" s="167"/>
      <c r="AX82" s="168"/>
      <c r="AY82" s="167"/>
      <c r="AZ82" s="167"/>
      <c r="BA82" s="167"/>
      <c r="BB82" s="167"/>
      <c r="BC82" s="167"/>
      <c r="BD82" s="167"/>
      <c r="BE82" s="167"/>
      <c r="BF82" s="45"/>
      <c r="BG82" s="263" t="s">
        <v>821</v>
      </c>
      <c r="BH82" s="91" t="s">
        <v>486</v>
      </c>
      <c r="BI82" s="263" t="s">
        <v>821</v>
      </c>
      <c r="BJ82" s="263" t="s">
        <v>821</v>
      </c>
      <c r="BK82" s="263" t="s">
        <v>821</v>
      </c>
      <c r="BL82" s="91" t="s">
        <v>486</v>
      </c>
      <c r="BM82" s="263" t="s">
        <v>821</v>
      </c>
      <c r="BN82" s="263" t="s">
        <v>821</v>
      </c>
      <c r="BO82" s="91" t="s">
        <v>486</v>
      </c>
      <c r="BP82" s="263" t="s">
        <v>821</v>
      </c>
      <c r="BQ82" s="91" t="s">
        <v>486</v>
      </c>
      <c r="BR82" s="263" t="s">
        <v>821</v>
      </c>
      <c r="BS82" s="167"/>
      <c r="BT82" s="45"/>
      <c r="BU82" s="168"/>
      <c r="BV82" s="168"/>
      <c r="BW82" s="168"/>
      <c r="BX82" s="167"/>
      <c r="BY82" s="167"/>
      <c r="BZ82" s="45"/>
      <c r="CA82" s="167"/>
      <c r="CB82" s="167"/>
      <c r="CC82" s="167"/>
      <c r="CD82" s="167"/>
      <c r="CE82" s="167"/>
      <c r="CF82" s="45"/>
      <c r="CG82" s="168"/>
      <c r="CH82" s="91" t="s">
        <v>486</v>
      </c>
      <c r="CI82" s="168"/>
      <c r="CJ82" s="45"/>
    </row>
    <row r="83" spans="1:88" s="14" customFormat="1" ht="24" customHeight="1" x14ac:dyDescent="0.25">
      <c r="A83" s="379"/>
      <c r="B83" s="387" t="s">
        <v>243</v>
      </c>
      <c r="C83" s="387" t="s">
        <v>248</v>
      </c>
      <c r="D83" s="129" t="s">
        <v>187</v>
      </c>
      <c r="E83" s="21"/>
      <c r="F83" s="21">
        <v>0.95</v>
      </c>
      <c r="G83" s="167"/>
      <c r="H83" s="167"/>
      <c r="I83" s="22"/>
      <c r="J83" s="167"/>
      <c r="K83" s="167"/>
      <c r="L83" s="45"/>
      <c r="M83" s="38">
        <v>0.98</v>
      </c>
      <c r="N83" s="167"/>
      <c r="O83" s="21"/>
      <c r="P83" s="167"/>
      <c r="Q83" s="45"/>
      <c r="R83" s="167"/>
      <c r="S83" s="168"/>
      <c r="T83" s="168"/>
      <c r="U83" s="45"/>
      <c r="V83" s="168"/>
      <c r="W83" s="9">
        <v>0</v>
      </c>
      <c r="X83" s="168"/>
      <c r="Y83" s="45"/>
      <c r="Z83" s="168"/>
      <c r="AA83" s="9"/>
      <c r="AB83" s="168"/>
      <c r="AC83" s="45"/>
      <c r="AD83" s="38">
        <v>1.01</v>
      </c>
      <c r="AE83" s="168"/>
      <c r="AF83" s="168"/>
      <c r="AG83" s="167"/>
      <c r="AH83" s="45"/>
      <c r="AI83" s="189"/>
      <c r="AJ83" s="21"/>
      <c r="AK83" s="167"/>
      <c r="AL83" s="45"/>
      <c r="AM83" s="168"/>
      <c r="AN83" s="9"/>
      <c r="AO83" s="168"/>
      <c r="AP83" s="22">
        <v>0.5</v>
      </c>
      <c r="AQ83" s="168"/>
      <c r="AR83" s="9"/>
      <c r="AS83" s="168"/>
      <c r="AT83" s="22">
        <v>0.5</v>
      </c>
      <c r="AU83" s="179"/>
      <c r="AV83" s="168"/>
      <c r="AW83" s="167"/>
      <c r="AX83" s="168"/>
      <c r="AY83" s="167"/>
      <c r="AZ83" s="167"/>
      <c r="BA83" s="167"/>
      <c r="BB83" s="167"/>
      <c r="BC83" s="167"/>
      <c r="BD83" s="167"/>
      <c r="BE83" s="167"/>
      <c r="BF83" s="45"/>
      <c r="BG83" s="9">
        <v>4.2</v>
      </c>
      <c r="BH83" s="168">
        <v>0</v>
      </c>
      <c r="BI83" s="168">
        <v>0</v>
      </c>
      <c r="BJ83" s="168">
        <v>0</v>
      </c>
      <c r="BK83" s="168">
        <v>1.2</v>
      </c>
      <c r="BL83" s="9">
        <v>0</v>
      </c>
      <c r="BM83" s="168">
        <v>0</v>
      </c>
      <c r="BN83" s="168">
        <v>0</v>
      </c>
      <c r="BO83" s="9">
        <v>0.75</v>
      </c>
      <c r="BP83" s="168">
        <v>0</v>
      </c>
      <c r="BQ83" s="21">
        <v>0.1</v>
      </c>
      <c r="BR83" s="9">
        <v>0.5</v>
      </c>
      <c r="BS83" s="167"/>
      <c r="BT83" s="45"/>
      <c r="BU83" s="167"/>
      <c r="BV83" s="167"/>
      <c r="BW83" s="167"/>
      <c r="BX83" s="167"/>
      <c r="BY83" s="167"/>
      <c r="BZ83" s="45"/>
      <c r="CA83" s="167"/>
      <c r="CB83" s="167"/>
      <c r="CC83" s="167"/>
      <c r="CD83" s="167"/>
      <c r="CE83" s="167"/>
      <c r="CF83" s="45"/>
      <c r="CG83" s="168"/>
      <c r="CH83" s="9">
        <v>0.5</v>
      </c>
      <c r="CI83" s="168"/>
      <c r="CJ83" s="45"/>
    </row>
    <row r="84" spans="1:88" s="14" customFormat="1" ht="24" customHeight="1" x14ac:dyDescent="0.25">
      <c r="A84" s="379"/>
      <c r="B84" s="387"/>
      <c r="C84" s="387"/>
      <c r="D84" s="129" t="s">
        <v>303</v>
      </c>
      <c r="E84" s="114"/>
      <c r="F84" s="52" t="s">
        <v>484</v>
      </c>
      <c r="G84" s="114"/>
      <c r="H84" s="114"/>
      <c r="I84" s="116"/>
      <c r="J84" s="114"/>
      <c r="K84" s="114"/>
      <c r="L84" s="116"/>
      <c r="M84" s="66" t="s">
        <v>484</v>
      </c>
      <c r="N84" s="114"/>
      <c r="O84" s="114"/>
      <c r="P84" s="114"/>
      <c r="Q84" s="116"/>
      <c r="R84" s="163"/>
      <c r="S84" s="164"/>
      <c r="T84" s="164"/>
      <c r="U84" s="165"/>
      <c r="V84" s="164"/>
      <c r="W84" s="52" t="s">
        <v>484</v>
      </c>
      <c r="X84" s="164"/>
      <c r="Y84" s="165"/>
      <c r="Z84" s="164"/>
      <c r="AA84" s="164"/>
      <c r="AB84" s="164"/>
      <c r="AC84" s="165"/>
      <c r="AD84" s="66" t="s">
        <v>484</v>
      </c>
      <c r="AE84" s="164"/>
      <c r="AF84" s="176"/>
      <c r="AG84" s="177"/>
      <c r="AH84" s="178"/>
      <c r="AI84" s="190"/>
      <c r="AJ84" s="167"/>
      <c r="AK84" s="167"/>
      <c r="AL84" s="45"/>
      <c r="AM84" s="168"/>
      <c r="AN84" s="168"/>
      <c r="AO84" s="168"/>
      <c r="AP84" s="45"/>
      <c r="AQ84" s="168"/>
      <c r="AR84" s="168"/>
      <c r="AS84" s="168"/>
      <c r="AT84" s="45"/>
      <c r="AU84" s="179"/>
      <c r="AV84" s="168"/>
      <c r="AW84" s="167"/>
      <c r="AX84" s="168"/>
      <c r="AY84" s="167"/>
      <c r="AZ84" s="167"/>
      <c r="BA84" s="167"/>
      <c r="BB84" s="167"/>
      <c r="BC84" s="167"/>
      <c r="BD84" s="167"/>
      <c r="BE84" s="167"/>
      <c r="BF84" s="45"/>
      <c r="BG84" s="91" t="s">
        <v>486</v>
      </c>
      <c r="BH84" s="263" t="s">
        <v>821</v>
      </c>
      <c r="BI84" s="263" t="s">
        <v>821</v>
      </c>
      <c r="BJ84" s="263" t="s">
        <v>821</v>
      </c>
      <c r="BK84" s="91" t="s">
        <v>486</v>
      </c>
      <c r="BL84" s="263" t="s">
        <v>821</v>
      </c>
      <c r="BM84" s="263" t="s">
        <v>821</v>
      </c>
      <c r="BN84" s="263" t="s">
        <v>821</v>
      </c>
      <c r="BO84" s="91" t="s">
        <v>486</v>
      </c>
      <c r="BP84" s="263" t="s">
        <v>821</v>
      </c>
      <c r="BQ84" s="91" t="s">
        <v>486</v>
      </c>
      <c r="BR84" s="91" t="s">
        <v>486</v>
      </c>
      <c r="BS84" s="167"/>
      <c r="BT84" s="45"/>
      <c r="BU84" s="168"/>
      <c r="BV84" s="168"/>
      <c r="BW84" s="168"/>
      <c r="BX84" s="167"/>
      <c r="BY84" s="167"/>
      <c r="BZ84" s="45"/>
      <c r="CA84" s="167"/>
      <c r="CB84" s="167"/>
      <c r="CC84" s="167"/>
      <c r="CD84" s="167"/>
      <c r="CE84" s="167"/>
      <c r="CF84" s="45"/>
      <c r="CG84" s="168"/>
      <c r="CH84" s="91" t="s">
        <v>486</v>
      </c>
      <c r="CI84" s="168"/>
      <c r="CJ84" s="45"/>
    </row>
    <row r="85" spans="1:88" s="14" customFormat="1" ht="24" customHeight="1" x14ac:dyDescent="0.25">
      <c r="A85" s="379"/>
      <c r="B85" s="387" t="s">
        <v>243</v>
      </c>
      <c r="C85" s="387" t="s">
        <v>249</v>
      </c>
      <c r="D85" s="129" t="s">
        <v>188</v>
      </c>
      <c r="E85" s="21">
        <v>0.98</v>
      </c>
      <c r="F85" s="21">
        <v>0.97</v>
      </c>
      <c r="G85" s="167"/>
      <c r="H85" s="167"/>
      <c r="I85" s="22">
        <v>0.98</v>
      </c>
      <c r="J85" s="167"/>
      <c r="K85" s="167"/>
      <c r="L85" s="45"/>
      <c r="M85" s="38">
        <v>0.98</v>
      </c>
      <c r="N85" s="167"/>
      <c r="O85" s="21">
        <v>1.55</v>
      </c>
      <c r="P85" s="167"/>
      <c r="Q85" s="45"/>
      <c r="R85" s="167"/>
      <c r="S85" s="168"/>
      <c r="T85" s="168"/>
      <c r="U85" s="45"/>
      <c r="V85" s="168"/>
      <c r="W85" s="9"/>
      <c r="X85" s="168"/>
      <c r="Y85" s="45"/>
      <c r="Z85" s="168"/>
      <c r="AA85" s="168">
        <v>0.95</v>
      </c>
      <c r="AB85" s="168"/>
      <c r="AC85" s="45"/>
      <c r="AD85" s="38">
        <v>0.99</v>
      </c>
      <c r="AE85" s="168"/>
      <c r="AF85" s="168"/>
      <c r="AG85" s="167"/>
      <c r="AH85" s="45"/>
      <c r="AI85" s="189"/>
      <c r="AJ85" s="21">
        <v>0.79</v>
      </c>
      <c r="AK85" s="167"/>
      <c r="AL85" s="45"/>
      <c r="AM85" s="168"/>
      <c r="AN85" s="9">
        <v>0.83</v>
      </c>
      <c r="AO85" s="9"/>
      <c r="AP85" s="22">
        <v>0.5</v>
      </c>
      <c r="AQ85" s="168"/>
      <c r="AR85" s="9">
        <v>0.83</v>
      </c>
      <c r="AS85" s="168"/>
      <c r="AT85" s="22">
        <v>0.5</v>
      </c>
      <c r="AU85" s="179"/>
      <c r="AV85" s="168"/>
      <c r="AW85" s="167"/>
      <c r="AX85" s="168"/>
      <c r="AY85" s="167"/>
      <c r="AZ85" s="167"/>
      <c r="BA85" s="167"/>
      <c r="BB85" s="167"/>
      <c r="BC85" s="167"/>
      <c r="BD85" s="167"/>
      <c r="BE85" s="167"/>
      <c r="BF85" s="45"/>
      <c r="BG85" s="9">
        <v>2.7</v>
      </c>
      <c r="BH85" s="168">
        <v>0</v>
      </c>
      <c r="BI85" s="168">
        <v>0</v>
      </c>
      <c r="BJ85" s="168">
        <v>0</v>
      </c>
      <c r="BK85" s="9">
        <v>1.6</v>
      </c>
      <c r="BL85" s="9">
        <v>1.7</v>
      </c>
      <c r="BM85" s="168">
        <v>0</v>
      </c>
      <c r="BN85" s="168">
        <v>0</v>
      </c>
      <c r="BO85" s="9">
        <v>0.4</v>
      </c>
      <c r="BP85" s="168">
        <v>0</v>
      </c>
      <c r="BQ85" s="21">
        <v>0.1</v>
      </c>
      <c r="BR85" s="9">
        <v>0</v>
      </c>
      <c r="BS85" s="167"/>
      <c r="BT85" s="45"/>
      <c r="BU85" s="168"/>
      <c r="BV85" s="168"/>
      <c r="BW85" s="168"/>
      <c r="BX85" s="167"/>
      <c r="BY85" s="167"/>
      <c r="BZ85" s="45"/>
      <c r="CA85" s="167"/>
      <c r="CB85" s="167"/>
      <c r="CC85" s="167"/>
      <c r="CD85" s="167"/>
      <c r="CE85" s="167"/>
      <c r="CF85" s="45"/>
      <c r="CG85" s="168"/>
      <c r="CH85" s="9">
        <v>0</v>
      </c>
      <c r="CI85" s="168"/>
      <c r="CJ85" s="45"/>
    </row>
    <row r="86" spans="1:88" s="14" customFormat="1" ht="24" customHeight="1" x14ac:dyDescent="0.25">
      <c r="A86" s="379"/>
      <c r="B86" s="387"/>
      <c r="C86" s="387"/>
      <c r="D86" s="129" t="s">
        <v>304</v>
      </c>
      <c r="E86" s="52" t="s">
        <v>484</v>
      </c>
      <c r="F86" s="52" t="s">
        <v>484</v>
      </c>
      <c r="G86" s="114"/>
      <c r="H86" s="114"/>
      <c r="I86" s="58" t="s">
        <v>484</v>
      </c>
      <c r="J86" s="114"/>
      <c r="K86" s="114"/>
      <c r="L86" s="116"/>
      <c r="M86" s="66" t="s">
        <v>484</v>
      </c>
      <c r="N86" s="114"/>
      <c r="O86" s="53" t="s">
        <v>496</v>
      </c>
      <c r="P86" s="114"/>
      <c r="Q86" s="116"/>
      <c r="R86" s="163"/>
      <c r="S86" s="164"/>
      <c r="T86" s="164"/>
      <c r="U86" s="165"/>
      <c r="V86" s="164"/>
      <c r="W86" s="164"/>
      <c r="X86" s="164"/>
      <c r="Y86" s="165"/>
      <c r="Z86" s="164"/>
      <c r="AA86" s="52" t="s">
        <v>484</v>
      </c>
      <c r="AB86" s="164"/>
      <c r="AC86" s="165"/>
      <c r="AD86" s="66" t="s">
        <v>484</v>
      </c>
      <c r="AE86" s="164"/>
      <c r="AF86" s="176"/>
      <c r="AG86" s="177"/>
      <c r="AH86" s="178"/>
      <c r="AI86" s="190"/>
      <c r="AJ86" s="89" t="s">
        <v>646</v>
      </c>
      <c r="AK86" s="167"/>
      <c r="AL86" s="45"/>
      <c r="AM86" s="168"/>
      <c r="AN86" s="91" t="s">
        <v>485</v>
      </c>
      <c r="AO86" s="168"/>
      <c r="AP86" s="89" t="s">
        <v>485</v>
      </c>
      <c r="AQ86" s="168"/>
      <c r="AR86" s="91" t="s">
        <v>485</v>
      </c>
      <c r="AS86" s="168"/>
      <c r="AT86" s="89" t="s">
        <v>485</v>
      </c>
      <c r="AU86" s="179"/>
      <c r="AV86" s="168"/>
      <c r="AW86" s="167"/>
      <c r="AX86" s="168"/>
      <c r="AY86" s="167"/>
      <c r="AZ86" s="167"/>
      <c r="BA86" s="167"/>
      <c r="BB86" s="167"/>
      <c r="BC86" s="167"/>
      <c r="BD86" s="167"/>
      <c r="BE86" s="167"/>
      <c r="BF86" s="45"/>
      <c r="BG86" s="91" t="s">
        <v>486</v>
      </c>
      <c r="BH86" s="263" t="s">
        <v>821</v>
      </c>
      <c r="BI86" s="263" t="s">
        <v>821</v>
      </c>
      <c r="BJ86" s="263" t="s">
        <v>821</v>
      </c>
      <c r="BK86" s="91" t="s">
        <v>486</v>
      </c>
      <c r="BL86" s="91" t="s">
        <v>486</v>
      </c>
      <c r="BM86" s="263" t="s">
        <v>821</v>
      </c>
      <c r="BN86" s="263" t="s">
        <v>821</v>
      </c>
      <c r="BO86" s="91" t="s">
        <v>486</v>
      </c>
      <c r="BP86" s="263" t="s">
        <v>821</v>
      </c>
      <c r="BQ86" s="91" t="s">
        <v>486</v>
      </c>
      <c r="BR86" s="263" t="s">
        <v>821</v>
      </c>
      <c r="BS86" s="167"/>
      <c r="BT86" s="45"/>
      <c r="BU86" s="168"/>
      <c r="BV86" s="168"/>
      <c r="BW86" s="168"/>
      <c r="BX86" s="167"/>
      <c r="BY86" s="167"/>
      <c r="BZ86" s="45"/>
      <c r="CA86" s="167"/>
      <c r="CB86" s="167"/>
      <c r="CC86" s="167"/>
      <c r="CD86" s="167"/>
      <c r="CE86" s="167"/>
      <c r="CF86" s="45"/>
      <c r="CG86" s="168"/>
      <c r="CH86" s="91" t="s">
        <v>486</v>
      </c>
      <c r="CI86" s="168"/>
      <c r="CJ86" s="45"/>
    </row>
    <row r="87" spans="1:88" s="14" customFormat="1" ht="24" customHeight="1" x14ac:dyDescent="0.25">
      <c r="A87" s="379"/>
      <c r="B87" s="387" t="s">
        <v>243</v>
      </c>
      <c r="C87" s="387" t="s">
        <v>250</v>
      </c>
      <c r="D87" s="129" t="s">
        <v>189</v>
      </c>
      <c r="E87" s="21">
        <v>0.97</v>
      </c>
      <c r="F87" s="21">
        <v>0.98</v>
      </c>
      <c r="G87" s="167"/>
      <c r="H87" s="167"/>
      <c r="I87" s="22">
        <v>0.96</v>
      </c>
      <c r="J87" s="167"/>
      <c r="K87" s="167"/>
      <c r="L87" s="45"/>
      <c r="M87" s="38">
        <v>0.98</v>
      </c>
      <c r="N87" s="167"/>
      <c r="O87" s="21">
        <v>1.82</v>
      </c>
      <c r="P87" s="167"/>
      <c r="Q87" s="45"/>
      <c r="R87" s="167"/>
      <c r="S87" s="168"/>
      <c r="T87" s="168"/>
      <c r="U87" s="45"/>
      <c r="V87" s="168"/>
      <c r="W87" s="168"/>
      <c r="X87" s="168"/>
      <c r="Y87" s="45"/>
      <c r="Z87" s="168"/>
      <c r="AA87" s="9">
        <v>0.95</v>
      </c>
      <c r="AB87" s="168"/>
      <c r="AC87" s="45"/>
      <c r="AD87" s="38">
        <v>0.97</v>
      </c>
      <c r="AE87" s="168"/>
      <c r="AF87" s="168"/>
      <c r="AG87" s="167"/>
      <c r="AH87" s="45"/>
      <c r="AI87" s="189"/>
      <c r="AJ87" s="21">
        <v>0.68</v>
      </c>
      <c r="AK87" s="167"/>
      <c r="AL87" s="45"/>
      <c r="AM87" s="168"/>
      <c r="AN87" s="9">
        <v>0.75</v>
      </c>
      <c r="AO87" s="168"/>
      <c r="AP87" s="22">
        <v>0.5</v>
      </c>
      <c r="AQ87" s="168"/>
      <c r="AR87" s="9">
        <v>0.75</v>
      </c>
      <c r="AS87" s="168"/>
      <c r="AT87" s="22">
        <v>0.5</v>
      </c>
      <c r="AU87" s="179"/>
      <c r="AV87" s="168"/>
      <c r="AW87" s="167"/>
      <c r="AX87" s="168"/>
      <c r="AY87" s="167"/>
      <c r="AZ87" s="167"/>
      <c r="BA87" s="167"/>
      <c r="BB87" s="167"/>
      <c r="BC87" s="167"/>
      <c r="BD87" s="167"/>
      <c r="BE87" s="167"/>
      <c r="BF87" s="45"/>
      <c r="BG87" s="9">
        <v>1.7</v>
      </c>
      <c r="BH87" s="9">
        <v>1.6</v>
      </c>
      <c r="BI87" s="168">
        <v>0</v>
      </c>
      <c r="BJ87" s="168">
        <v>0</v>
      </c>
      <c r="BK87" s="168">
        <v>0</v>
      </c>
      <c r="BL87" s="9">
        <v>2.6</v>
      </c>
      <c r="BM87" s="168">
        <v>0</v>
      </c>
      <c r="BN87" s="168">
        <v>0</v>
      </c>
      <c r="BO87" s="9">
        <v>0.25</v>
      </c>
      <c r="BP87" s="168">
        <v>0</v>
      </c>
      <c r="BQ87" s="21">
        <v>0.1</v>
      </c>
      <c r="BR87" s="9">
        <v>0</v>
      </c>
      <c r="BS87" s="167"/>
      <c r="BT87" s="45"/>
      <c r="BU87" s="167"/>
      <c r="BV87" s="167"/>
      <c r="BW87" s="167"/>
      <c r="BX87" s="167"/>
      <c r="BY87" s="167"/>
      <c r="BZ87" s="45"/>
      <c r="CA87" s="167"/>
      <c r="CB87" s="167"/>
      <c r="CC87" s="167"/>
      <c r="CD87" s="167"/>
      <c r="CE87" s="167"/>
      <c r="CF87" s="45"/>
      <c r="CG87" s="168"/>
      <c r="CH87" s="9">
        <v>0</v>
      </c>
      <c r="CI87" s="168"/>
      <c r="CJ87" s="45"/>
    </row>
    <row r="88" spans="1:88" s="14" customFormat="1" ht="24" customHeight="1" x14ac:dyDescent="0.25">
      <c r="A88" s="379"/>
      <c r="B88" s="387"/>
      <c r="C88" s="387"/>
      <c r="D88" s="129" t="s">
        <v>305</v>
      </c>
      <c r="E88" s="52" t="s">
        <v>484</v>
      </c>
      <c r="F88" s="52" t="s">
        <v>484</v>
      </c>
      <c r="G88" s="114"/>
      <c r="H88" s="114"/>
      <c r="I88" s="58" t="s">
        <v>484</v>
      </c>
      <c r="J88" s="114"/>
      <c r="K88" s="114"/>
      <c r="L88" s="116"/>
      <c r="M88" s="66" t="s">
        <v>484</v>
      </c>
      <c r="N88" s="114"/>
      <c r="O88" s="53" t="s">
        <v>496</v>
      </c>
      <c r="P88" s="114"/>
      <c r="Q88" s="116"/>
      <c r="R88" s="163"/>
      <c r="S88" s="164"/>
      <c r="T88" s="164"/>
      <c r="U88" s="165"/>
      <c r="V88" s="164"/>
      <c r="W88" s="164"/>
      <c r="X88" s="164"/>
      <c r="Y88" s="165"/>
      <c r="Z88" s="164"/>
      <c r="AA88" s="52" t="s">
        <v>484</v>
      </c>
      <c r="AB88" s="164"/>
      <c r="AC88" s="165"/>
      <c r="AD88" s="66" t="s">
        <v>484</v>
      </c>
      <c r="AE88" s="164"/>
      <c r="AF88" s="176"/>
      <c r="AG88" s="177"/>
      <c r="AH88" s="178"/>
      <c r="AI88" s="190"/>
      <c r="AJ88" s="89" t="s">
        <v>646</v>
      </c>
      <c r="AK88" s="167"/>
      <c r="AL88" s="45"/>
      <c r="AM88" s="168"/>
      <c r="AN88" s="91" t="s">
        <v>485</v>
      </c>
      <c r="AO88" s="168"/>
      <c r="AP88" s="89" t="s">
        <v>485</v>
      </c>
      <c r="AQ88" s="168"/>
      <c r="AR88" s="91" t="s">
        <v>485</v>
      </c>
      <c r="AS88" s="168"/>
      <c r="AT88" s="89" t="s">
        <v>485</v>
      </c>
      <c r="AU88" s="179"/>
      <c r="AV88" s="168"/>
      <c r="AW88" s="167"/>
      <c r="AX88" s="168"/>
      <c r="AY88" s="167"/>
      <c r="AZ88" s="167"/>
      <c r="BA88" s="167"/>
      <c r="BB88" s="167"/>
      <c r="BC88" s="167"/>
      <c r="BD88" s="167"/>
      <c r="BE88" s="167"/>
      <c r="BF88" s="45"/>
      <c r="BG88" s="91" t="s">
        <v>486</v>
      </c>
      <c r="BH88" s="91" t="s">
        <v>486</v>
      </c>
      <c r="BI88" s="263" t="s">
        <v>821</v>
      </c>
      <c r="BJ88" s="263" t="s">
        <v>821</v>
      </c>
      <c r="BK88" s="263" t="s">
        <v>821</v>
      </c>
      <c r="BL88" s="91" t="s">
        <v>486</v>
      </c>
      <c r="BM88" s="263" t="s">
        <v>821</v>
      </c>
      <c r="BN88" s="263" t="s">
        <v>821</v>
      </c>
      <c r="BO88" s="91" t="s">
        <v>486</v>
      </c>
      <c r="BP88" s="263" t="s">
        <v>821</v>
      </c>
      <c r="BQ88" s="91" t="s">
        <v>486</v>
      </c>
      <c r="BR88" s="263" t="s">
        <v>821</v>
      </c>
      <c r="BS88" s="167"/>
      <c r="BT88" s="45"/>
      <c r="BU88" s="168"/>
      <c r="BV88" s="168"/>
      <c r="BW88" s="168"/>
      <c r="BX88" s="167"/>
      <c r="BY88" s="167"/>
      <c r="BZ88" s="45"/>
      <c r="CA88" s="168"/>
      <c r="CB88" s="168"/>
      <c r="CC88" s="168"/>
      <c r="CD88" s="167"/>
      <c r="CE88" s="167"/>
      <c r="CF88" s="45"/>
      <c r="CG88" s="168"/>
      <c r="CH88" s="91" t="s">
        <v>486</v>
      </c>
      <c r="CI88" s="168"/>
      <c r="CJ88" s="45"/>
    </row>
    <row r="89" spans="1:88" s="14" customFormat="1" ht="24" customHeight="1" x14ac:dyDescent="0.25">
      <c r="A89" s="379"/>
      <c r="B89" s="387" t="s">
        <v>243</v>
      </c>
      <c r="C89" s="387" t="s">
        <v>251</v>
      </c>
      <c r="D89" s="129" t="s">
        <v>190</v>
      </c>
      <c r="E89" s="21">
        <v>0.97</v>
      </c>
      <c r="F89" s="21">
        <v>0.98</v>
      </c>
      <c r="G89" s="167"/>
      <c r="H89" s="167"/>
      <c r="I89" s="22">
        <v>0.96</v>
      </c>
      <c r="J89" s="167"/>
      <c r="K89" s="167"/>
      <c r="L89" s="45"/>
      <c r="M89" s="38">
        <v>0.98</v>
      </c>
      <c r="N89" s="167"/>
      <c r="O89" s="21">
        <v>1.82</v>
      </c>
      <c r="P89" s="167"/>
      <c r="Q89" s="45"/>
      <c r="R89" s="167"/>
      <c r="S89" s="168"/>
      <c r="T89" s="168"/>
      <c r="U89" s="45"/>
      <c r="V89" s="168"/>
      <c r="W89" s="168"/>
      <c r="X89" s="168"/>
      <c r="Y89" s="45"/>
      <c r="Z89" s="168"/>
      <c r="AA89" s="9">
        <v>0.95</v>
      </c>
      <c r="AB89" s="168"/>
      <c r="AC89" s="45"/>
      <c r="AD89" s="38">
        <v>0.97</v>
      </c>
      <c r="AE89" s="168"/>
      <c r="AF89" s="168"/>
      <c r="AG89" s="167"/>
      <c r="AH89" s="45"/>
      <c r="AI89" s="189"/>
      <c r="AJ89" s="21">
        <v>0.68</v>
      </c>
      <c r="AK89" s="167"/>
      <c r="AL89" s="45"/>
      <c r="AM89" s="168"/>
      <c r="AN89" s="9">
        <v>0.75</v>
      </c>
      <c r="AO89" s="168"/>
      <c r="AP89" s="22">
        <v>0.5</v>
      </c>
      <c r="AQ89" s="168"/>
      <c r="AR89" s="9">
        <v>0.75</v>
      </c>
      <c r="AS89" s="168"/>
      <c r="AT89" s="22">
        <v>0.5</v>
      </c>
      <c r="AU89" s="179"/>
      <c r="AV89" s="168"/>
      <c r="AW89" s="167"/>
      <c r="AX89" s="168"/>
      <c r="AY89" s="167"/>
      <c r="AZ89" s="167"/>
      <c r="BA89" s="167"/>
      <c r="BB89" s="167"/>
      <c r="BC89" s="167"/>
      <c r="BD89" s="167"/>
      <c r="BE89" s="167"/>
      <c r="BF89" s="45"/>
      <c r="BG89" s="9">
        <v>0</v>
      </c>
      <c r="BH89" s="9">
        <v>3</v>
      </c>
      <c r="BI89" s="168">
        <v>0</v>
      </c>
      <c r="BJ89" s="168">
        <v>0</v>
      </c>
      <c r="BK89" s="168">
        <v>0</v>
      </c>
      <c r="BL89" s="9">
        <v>2.6</v>
      </c>
      <c r="BM89" s="168">
        <v>0</v>
      </c>
      <c r="BN89" s="168">
        <v>0</v>
      </c>
      <c r="BO89" s="9">
        <v>0.13</v>
      </c>
      <c r="BP89" s="168">
        <v>0</v>
      </c>
      <c r="BQ89" s="21">
        <v>0.3</v>
      </c>
      <c r="BR89" s="9">
        <v>0</v>
      </c>
      <c r="BS89" s="167"/>
      <c r="BT89" s="45"/>
      <c r="BU89" s="168"/>
      <c r="BV89" s="168"/>
      <c r="BW89" s="168"/>
      <c r="BX89" s="167"/>
      <c r="BY89" s="167"/>
      <c r="BZ89" s="45"/>
      <c r="CA89" s="168"/>
      <c r="CB89" s="168"/>
      <c r="CC89" s="168"/>
      <c r="CD89" s="167"/>
      <c r="CE89" s="167"/>
      <c r="CF89" s="45"/>
      <c r="CG89" s="168"/>
      <c r="CH89" s="9">
        <v>0</v>
      </c>
      <c r="CI89" s="168"/>
      <c r="CJ89" s="45"/>
    </row>
    <row r="90" spans="1:88" s="14" customFormat="1" ht="24" customHeight="1" x14ac:dyDescent="0.25">
      <c r="A90" s="380"/>
      <c r="B90" s="388"/>
      <c r="C90" s="387"/>
      <c r="D90" s="129" t="s">
        <v>306</v>
      </c>
      <c r="E90" s="114"/>
      <c r="F90" s="114"/>
      <c r="G90" s="114"/>
      <c r="H90" s="114"/>
      <c r="I90" s="116"/>
      <c r="J90" s="114"/>
      <c r="K90" s="114"/>
      <c r="L90" s="116"/>
      <c r="M90" s="66" t="s">
        <v>484</v>
      </c>
      <c r="N90" s="114"/>
      <c r="O90" s="53" t="s">
        <v>496</v>
      </c>
      <c r="P90" s="114"/>
      <c r="Q90" s="116"/>
      <c r="R90" s="163"/>
      <c r="S90" s="164"/>
      <c r="T90" s="164"/>
      <c r="U90" s="165"/>
      <c r="V90" s="164"/>
      <c r="W90" s="164"/>
      <c r="X90" s="164"/>
      <c r="Y90" s="165"/>
      <c r="Z90" s="164"/>
      <c r="AA90" s="52" t="s">
        <v>484</v>
      </c>
      <c r="AB90" s="164"/>
      <c r="AC90" s="165"/>
      <c r="AD90" s="66" t="s">
        <v>484</v>
      </c>
      <c r="AE90" s="164"/>
      <c r="AF90" s="176"/>
      <c r="AG90" s="177"/>
      <c r="AH90" s="178"/>
      <c r="AI90" s="191"/>
      <c r="AJ90" s="89" t="s">
        <v>646</v>
      </c>
      <c r="AK90" s="192"/>
      <c r="AL90" s="196"/>
      <c r="AM90" s="168"/>
      <c r="AN90" s="91" t="s">
        <v>485</v>
      </c>
      <c r="AO90" s="168"/>
      <c r="AP90" s="89" t="s">
        <v>485</v>
      </c>
      <c r="AQ90" s="168"/>
      <c r="AR90" s="91" t="s">
        <v>485</v>
      </c>
      <c r="AS90" s="168"/>
      <c r="AT90" s="89" t="s">
        <v>485</v>
      </c>
      <c r="AU90" s="179"/>
      <c r="AV90" s="168"/>
      <c r="AW90" s="167"/>
      <c r="AX90" s="168"/>
      <c r="AY90" s="167"/>
      <c r="AZ90" s="167"/>
      <c r="BA90" s="167"/>
      <c r="BB90" s="167"/>
      <c r="BC90" s="167"/>
      <c r="BD90" s="167"/>
      <c r="BE90" s="167"/>
      <c r="BF90" s="45"/>
      <c r="BG90" s="263" t="s">
        <v>821</v>
      </c>
      <c r="BH90" s="91" t="s">
        <v>486</v>
      </c>
      <c r="BI90" s="263" t="s">
        <v>821</v>
      </c>
      <c r="BJ90" s="263" t="s">
        <v>821</v>
      </c>
      <c r="BK90" s="263" t="s">
        <v>821</v>
      </c>
      <c r="BL90" s="91" t="s">
        <v>486</v>
      </c>
      <c r="BM90" s="263" t="s">
        <v>821</v>
      </c>
      <c r="BN90" s="263" t="s">
        <v>821</v>
      </c>
      <c r="BO90" s="91" t="s">
        <v>486</v>
      </c>
      <c r="BP90" s="263" t="s">
        <v>821</v>
      </c>
      <c r="BQ90" s="91" t="s">
        <v>486</v>
      </c>
      <c r="BR90" s="263" t="s">
        <v>821</v>
      </c>
      <c r="BS90" s="167"/>
      <c r="BT90" s="45"/>
      <c r="BU90" s="168"/>
      <c r="BV90" s="168"/>
      <c r="BW90" s="168"/>
      <c r="BX90" s="167"/>
      <c r="BY90" s="167"/>
      <c r="BZ90" s="45"/>
      <c r="CA90" s="168"/>
      <c r="CB90" s="168"/>
      <c r="CC90" s="168"/>
      <c r="CD90" s="167"/>
      <c r="CE90" s="167"/>
      <c r="CF90" s="45"/>
      <c r="CG90" s="168"/>
      <c r="CH90" s="91" t="s">
        <v>486</v>
      </c>
      <c r="CI90" s="168"/>
      <c r="CJ90" s="45"/>
    </row>
    <row r="91" spans="1:88" s="7" customFormat="1" x14ac:dyDescent="0.25">
      <c r="A91" s="378" t="s">
        <v>148</v>
      </c>
      <c r="B91" s="386" t="s">
        <v>252</v>
      </c>
      <c r="C91" s="386" t="s">
        <v>253</v>
      </c>
      <c r="D91" s="128" t="s">
        <v>191</v>
      </c>
      <c r="E91" s="166"/>
      <c r="F91" s="166"/>
      <c r="G91" s="166"/>
      <c r="H91" s="166"/>
      <c r="I91" s="44"/>
      <c r="J91" s="166"/>
      <c r="K91" s="166"/>
      <c r="L91" s="44"/>
      <c r="M91" s="37"/>
      <c r="N91" s="29"/>
      <c r="O91" s="29"/>
      <c r="P91" s="29"/>
      <c r="Q91" s="30"/>
      <c r="R91" s="166"/>
      <c r="S91" s="166"/>
      <c r="T91" s="166"/>
      <c r="U91" s="44"/>
      <c r="V91" s="166"/>
      <c r="W91" s="166"/>
      <c r="X91" s="166"/>
      <c r="Y91" s="44"/>
      <c r="Z91" s="29"/>
      <c r="AA91" s="29"/>
      <c r="AB91" s="29"/>
      <c r="AC91" s="44"/>
      <c r="AD91" s="180"/>
      <c r="AE91" s="166"/>
      <c r="AF91" s="166"/>
      <c r="AG91" s="166"/>
      <c r="AH91" s="44"/>
      <c r="AI91" s="166"/>
      <c r="AJ91" s="29"/>
      <c r="AK91" s="29"/>
      <c r="AL91" s="30"/>
      <c r="AM91" s="29"/>
      <c r="AN91" s="29"/>
      <c r="AO91" s="29"/>
      <c r="AP91" s="30"/>
      <c r="AQ91" s="166"/>
      <c r="AR91" s="29"/>
      <c r="AS91" s="166"/>
      <c r="AT91" s="30"/>
      <c r="AU91" s="37"/>
      <c r="AV91" s="166"/>
      <c r="AW91" s="166"/>
      <c r="AX91" s="166"/>
      <c r="AY91" s="166"/>
      <c r="AZ91" s="166"/>
      <c r="BA91" s="166"/>
      <c r="BB91" s="166"/>
      <c r="BC91" s="166"/>
      <c r="BD91" s="166"/>
      <c r="BE91" s="166"/>
      <c r="BF91" s="44"/>
      <c r="BG91" s="166"/>
      <c r="BH91" s="166"/>
      <c r="BI91" s="166"/>
      <c r="BJ91" s="166"/>
      <c r="BK91" s="166"/>
      <c r="BL91" s="166"/>
      <c r="BM91" s="166"/>
      <c r="BN91" s="166"/>
      <c r="BO91" s="166"/>
      <c r="BP91" s="166"/>
      <c r="BQ91" s="166"/>
      <c r="BR91" s="166"/>
      <c r="BS91" s="166"/>
      <c r="BT91" s="44"/>
      <c r="BU91" s="166"/>
      <c r="BV91" s="166"/>
      <c r="BW91" s="166"/>
      <c r="BX91" s="166"/>
      <c r="BY91" s="166"/>
      <c r="BZ91" s="44"/>
      <c r="CA91" s="166"/>
      <c r="CB91" s="166"/>
      <c r="CC91" s="166"/>
      <c r="CD91" s="166"/>
      <c r="CE91" s="166"/>
      <c r="CF91" s="44"/>
      <c r="CG91" s="166"/>
      <c r="CH91" s="166"/>
      <c r="CI91" s="166"/>
      <c r="CJ91" s="44"/>
    </row>
    <row r="92" spans="1:88" s="14" customFormat="1" x14ac:dyDescent="0.25">
      <c r="A92" s="379"/>
      <c r="B92" s="387"/>
      <c r="C92" s="387"/>
      <c r="D92" s="129" t="s">
        <v>307</v>
      </c>
      <c r="E92" s="114"/>
      <c r="F92" s="114"/>
      <c r="G92" s="114"/>
      <c r="H92" s="114"/>
      <c r="I92" s="116"/>
      <c r="J92" s="114"/>
      <c r="K92" s="114"/>
      <c r="L92" s="116"/>
      <c r="M92" s="182"/>
      <c r="N92" s="114"/>
      <c r="O92" s="114"/>
      <c r="P92" s="114"/>
      <c r="Q92" s="116"/>
      <c r="R92" s="163"/>
      <c r="S92" s="164"/>
      <c r="T92" s="164"/>
      <c r="U92" s="165"/>
      <c r="V92" s="164"/>
      <c r="W92" s="164"/>
      <c r="X92" s="164"/>
      <c r="Y92" s="165"/>
      <c r="Z92" s="164"/>
      <c r="AA92" s="164"/>
      <c r="AB92" s="164"/>
      <c r="AC92" s="165"/>
      <c r="AD92" s="175"/>
      <c r="AE92" s="164"/>
      <c r="AF92" s="176"/>
      <c r="AG92" s="177"/>
      <c r="AH92" s="178"/>
      <c r="AI92" s="176"/>
      <c r="AJ92" s="168"/>
      <c r="AK92" s="168"/>
      <c r="AL92" s="45"/>
      <c r="AM92" s="168"/>
      <c r="AN92" s="168"/>
      <c r="AO92" s="168"/>
      <c r="AP92" s="45"/>
      <c r="AQ92" s="168"/>
      <c r="AR92" s="168"/>
      <c r="AS92" s="168"/>
      <c r="AT92" s="45"/>
      <c r="AU92" s="179"/>
      <c r="AV92" s="168"/>
      <c r="AW92" s="168"/>
      <c r="AX92" s="168"/>
      <c r="AY92" s="167"/>
      <c r="AZ92" s="167"/>
      <c r="BA92" s="167"/>
      <c r="BB92" s="167"/>
      <c r="BC92" s="167"/>
      <c r="BD92" s="167"/>
      <c r="BE92" s="167"/>
      <c r="BF92" s="45"/>
      <c r="BG92" s="167"/>
      <c r="BH92" s="167"/>
      <c r="BI92" s="167"/>
      <c r="BJ92" s="167"/>
      <c r="BK92" s="167"/>
      <c r="BL92" s="167"/>
      <c r="BM92" s="167"/>
      <c r="BN92" s="167"/>
      <c r="BO92" s="167"/>
      <c r="BP92" s="167"/>
      <c r="BQ92" s="167"/>
      <c r="BR92" s="167"/>
      <c r="BS92" s="167"/>
      <c r="BT92" s="45"/>
      <c r="BU92" s="167"/>
      <c r="BV92" s="167"/>
      <c r="BW92" s="167"/>
      <c r="BX92" s="167"/>
      <c r="BY92" s="167"/>
      <c r="BZ92" s="45"/>
      <c r="CA92" s="167"/>
      <c r="CB92" s="167"/>
      <c r="CC92" s="167"/>
      <c r="CD92" s="167"/>
      <c r="CE92" s="167"/>
      <c r="CF92" s="45"/>
      <c r="CG92" s="168"/>
      <c r="CH92" s="168"/>
      <c r="CI92" s="168"/>
      <c r="CJ92" s="45"/>
    </row>
    <row r="93" spans="1:88" s="14" customFormat="1" x14ac:dyDescent="0.25">
      <c r="A93" s="379"/>
      <c r="B93" s="387" t="s">
        <v>252</v>
      </c>
      <c r="C93" s="387" t="s">
        <v>254</v>
      </c>
      <c r="D93" s="129" t="s">
        <v>192</v>
      </c>
      <c r="E93" s="167"/>
      <c r="F93" s="167"/>
      <c r="G93" s="167"/>
      <c r="H93" s="167"/>
      <c r="I93" s="45"/>
      <c r="J93" s="167"/>
      <c r="K93" s="167"/>
      <c r="L93" s="45"/>
      <c r="M93" s="38">
        <v>0.99</v>
      </c>
      <c r="N93" s="167"/>
      <c r="O93" s="167"/>
      <c r="P93" s="167"/>
      <c r="Q93" s="45"/>
      <c r="R93" s="21">
        <v>0.77</v>
      </c>
      <c r="S93" s="9"/>
      <c r="T93" s="9"/>
      <c r="U93" s="22"/>
      <c r="V93" s="168"/>
      <c r="W93" s="168"/>
      <c r="X93" s="168"/>
      <c r="Y93" s="45"/>
      <c r="Z93" s="9">
        <v>0.82</v>
      </c>
      <c r="AA93" s="168"/>
      <c r="AB93" s="168"/>
      <c r="AC93" s="45"/>
      <c r="AD93" s="179"/>
      <c r="AE93" s="168"/>
      <c r="AF93" s="168"/>
      <c r="AG93" s="167"/>
      <c r="AH93" s="45"/>
      <c r="AI93" s="168"/>
      <c r="AJ93" s="168"/>
      <c r="AK93" s="168"/>
      <c r="AL93" s="45"/>
      <c r="AM93" s="168"/>
      <c r="AN93" s="168"/>
      <c r="AO93" s="168"/>
      <c r="AP93" s="45"/>
      <c r="AQ93" s="168"/>
      <c r="AR93" s="168"/>
      <c r="AS93" s="168"/>
      <c r="AT93" s="45"/>
      <c r="AU93" s="179"/>
      <c r="AV93" s="168"/>
      <c r="AW93" s="168"/>
      <c r="AX93" s="168"/>
      <c r="AY93" s="167"/>
      <c r="AZ93" s="167"/>
      <c r="BA93" s="167"/>
      <c r="BB93" s="167"/>
      <c r="BC93" s="167"/>
      <c r="BD93" s="167"/>
      <c r="BE93" s="167"/>
      <c r="BF93" s="45"/>
      <c r="BG93" s="167"/>
      <c r="BH93" s="167"/>
      <c r="BI93" s="167"/>
      <c r="BJ93" s="167"/>
      <c r="BK93" s="167"/>
      <c r="BL93" s="167"/>
      <c r="BM93" s="167"/>
      <c r="BN93" s="167"/>
      <c r="BO93" s="167"/>
      <c r="BP93" s="167"/>
      <c r="BQ93" s="167"/>
      <c r="BR93" s="167"/>
      <c r="BS93" s="167"/>
      <c r="BT93" s="45"/>
      <c r="BU93" s="167"/>
      <c r="BV93" s="167"/>
      <c r="BW93" s="167"/>
      <c r="BX93" s="167"/>
      <c r="BY93" s="167"/>
      <c r="BZ93" s="45"/>
      <c r="CA93" s="167"/>
      <c r="CB93" s="167"/>
      <c r="CC93" s="167"/>
      <c r="CD93" s="167"/>
      <c r="CE93" s="167"/>
      <c r="CF93" s="45"/>
      <c r="CG93" s="168"/>
      <c r="CH93" s="168"/>
      <c r="CI93" s="168"/>
      <c r="CJ93" s="45"/>
    </row>
    <row r="94" spans="1:88" s="14" customFormat="1" x14ac:dyDescent="0.25">
      <c r="A94" s="379"/>
      <c r="B94" s="387"/>
      <c r="C94" s="387"/>
      <c r="D94" s="129" t="s">
        <v>308</v>
      </c>
      <c r="E94" s="114"/>
      <c r="F94" s="114"/>
      <c r="G94" s="114"/>
      <c r="H94" s="114"/>
      <c r="I94" s="116"/>
      <c r="J94" s="114"/>
      <c r="K94" s="114"/>
      <c r="L94" s="116"/>
      <c r="M94" s="301" t="s">
        <v>548</v>
      </c>
      <c r="N94" s="114"/>
      <c r="O94" s="114"/>
      <c r="P94" s="114"/>
      <c r="Q94" s="116"/>
      <c r="R94" s="84" t="s">
        <v>499</v>
      </c>
      <c r="S94" s="164"/>
      <c r="T94" s="164"/>
      <c r="U94" s="165"/>
      <c r="V94" s="164"/>
      <c r="W94" s="164"/>
      <c r="X94" s="164"/>
      <c r="Y94" s="165"/>
      <c r="Z94" s="84" t="s">
        <v>499</v>
      </c>
      <c r="AA94" s="164"/>
      <c r="AB94" s="164"/>
      <c r="AC94" s="165"/>
      <c r="AD94" s="175"/>
      <c r="AE94" s="164"/>
      <c r="AF94" s="176"/>
      <c r="AG94" s="177"/>
      <c r="AH94" s="178"/>
      <c r="AI94" s="176"/>
      <c r="AJ94" s="168"/>
      <c r="AK94" s="168"/>
      <c r="AL94" s="45"/>
      <c r="AM94" s="168"/>
      <c r="AN94" s="168"/>
      <c r="AO94" s="168"/>
      <c r="AP94" s="45"/>
      <c r="AQ94" s="168"/>
      <c r="AR94" s="168"/>
      <c r="AS94" s="168"/>
      <c r="AT94" s="45"/>
      <c r="AU94" s="179"/>
      <c r="AV94" s="168"/>
      <c r="AW94" s="168"/>
      <c r="AX94" s="168"/>
      <c r="AY94" s="167"/>
      <c r="AZ94" s="167"/>
      <c r="BA94" s="167"/>
      <c r="BB94" s="167"/>
      <c r="BC94" s="167"/>
      <c r="BD94" s="167"/>
      <c r="BE94" s="167"/>
      <c r="BF94" s="45"/>
      <c r="BG94" s="167"/>
      <c r="BH94" s="167"/>
      <c r="BI94" s="167"/>
      <c r="BJ94" s="167"/>
      <c r="BK94" s="167"/>
      <c r="BL94" s="167"/>
      <c r="BM94" s="167"/>
      <c r="BN94" s="167"/>
      <c r="BO94" s="167"/>
      <c r="BP94" s="167"/>
      <c r="BQ94" s="167"/>
      <c r="BR94" s="167"/>
      <c r="BS94" s="167"/>
      <c r="BT94" s="45"/>
      <c r="BU94" s="167"/>
      <c r="BV94" s="167"/>
      <c r="BW94" s="167"/>
      <c r="BX94" s="167"/>
      <c r="BY94" s="167"/>
      <c r="BZ94" s="45"/>
      <c r="CA94" s="167"/>
      <c r="CB94" s="167"/>
      <c r="CC94" s="167"/>
      <c r="CD94" s="167"/>
      <c r="CE94" s="167"/>
      <c r="CF94" s="45"/>
      <c r="CG94" s="168"/>
      <c r="CH94" s="168"/>
      <c r="CI94" s="168"/>
      <c r="CJ94" s="45"/>
    </row>
    <row r="95" spans="1:88" s="14" customFormat="1" x14ac:dyDescent="0.25">
      <c r="A95" s="379"/>
      <c r="B95" s="387" t="s">
        <v>252</v>
      </c>
      <c r="C95" s="387" t="s">
        <v>255</v>
      </c>
      <c r="D95" s="129" t="s">
        <v>193</v>
      </c>
      <c r="E95" s="21">
        <v>1.05</v>
      </c>
      <c r="F95" s="21"/>
      <c r="G95" s="21"/>
      <c r="H95" s="21"/>
      <c r="I95" s="22"/>
      <c r="J95" s="167"/>
      <c r="K95" s="167"/>
      <c r="L95" s="45"/>
      <c r="M95" s="38">
        <v>0.98</v>
      </c>
      <c r="N95" s="21">
        <v>0.98</v>
      </c>
      <c r="O95" s="21"/>
      <c r="P95" s="21"/>
      <c r="Q95" s="22"/>
      <c r="R95" s="21">
        <v>0.7</v>
      </c>
      <c r="S95" s="168"/>
      <c r="T95" s="168"/>
      <c r="U95" s="45"/>
      <c r="V95" s="168"/>
      <c r="W95" s="168"/>
      <c r="X95" s="168"/>
      <c r="Y95" s="45"/>
      <c r="Z95" s="9">
        <v>0.77</v>
      </c>
      <c r="AA95" s="168"/>
      <c r="AB95" s="168"/>
      <c r="AC95" s="45"/>
      <c r="AD95" s="179"/>
      <c r="AE95" s="168"/>
      <c r="AF95" s="168"/>
      <c r="AG95" s="167"/>
      <c r="AH95" s="45"/>
      <c r="AI95" s="168"/>
      <c r="AJ95" s="168"/>
      <c r="AK95" s="168"/>
      <c r="AL95" s="45"/>
      <c r="AM95" s="168"/>
      <c r="AN95" s="168"/>
      <c r="AO95" s="168"/>
      <c r="AP95" s="45"/>
      <c r="AQ95" s="168"/>
      <c r="AR95" s="168"/>
      <c r="AS95" s="168"/>
      <c r="AT95" s="45"/>
      <c r="AU95" s="179"/>
      <c r="AV95" s="168"/>
      <c r="AW95" s="168"/>
      <c r="AX95" s="168"/>
      <c r="AY95" s="167"/>
      <c r="AZ95" s="167"/>
      <c r="BA95" s="167"/>
      <c r="BB95" s="167"/>
      <c r="BC95" s="167"/>
      <c r="BD95" s="167"/>
      <c r="BE95" s="167"/>
      <c r="BF95" s="45"/>
      <c r="BG95" s="167"/>
      <c r="BH95" s="167"/>
      <c r="BI95" s="167"/>
      <c r="BJ95" s="167"/>
      <c r="BK95" s="167"/>
      <c r="BL95" s="167"/>
      <c r="BM95" s="167"/>
      <c r="BN95" s="167"/>
      <c r="BO95" s="167"/>
      <c r="BP95" s="167"/>
      <c r="BQ95" s="167"/>
      <c r="BR95" s="167"/>
      <c r="BS95" s="167"/>
      <c r="BT95" s="45"/>
      <c r="BU95" s="167"/>
      <c r="BV95" s="167"/>
      <c r="BW95" s="167"/>
      <c r="BX95" s="167"/>
      <c r="BY95" s="167"/>
      <c r="BZ95" s="45"/>
      <c r="CA95" s="167"/>
      <c r="CB95" s="167"/>
      <c r="CC95" s="167"/>
      <c r="CD95" s="167"/>
      <c r="CE95" s="167"/>
      <c r="CF95" s="45"/>
      <c r="CG95" s="168"/>
      <c r="CH95" s="168"/>
      <c r="CI95" s="168"/>
      <c r="CJ95" s="45"/>
    </row>
    <row r="96" spans="1:88" s="14" customFormat="1" x14ac:dyDescent="0.25">
      <c r="A96" s="380"/>
      <c r="B96" s="388"/>
      <c r="C96" s="388"/>
      <c r="D96" s="129" t="s">
        <v>309</v>
      </c>
      <c r="E96" s="52" t="s">
        <v>484</v>
      </c>
      <c r="F96" s="114"/>
      <c r="G96" s="114"/>
      <c r="H96" s="114"/>
      <c r="I96" s="116"/>
      <c r="J96" s="114"/>
      <c r="K96" s="114"/>
      <c r="L96" s="116"/>
      <c r="M96" s="301" t="s">
        <v>548</v>
      </c>
      <c r="N96" s="77" t="s">
        <v>489</v>
      </c>
      <c r="O96" s="114"/>
      <c r="P96" s="114"/>
      <c r="Q96" s="116"/>
      <c r="R96" s="84" t="s">
        <v>499</v>
      </c>
      <c r="S96" s="164"/>
      <c r="T96" s="164"/>
      <c r="U96" s="165"/>
      <c r="V96" s="164"/>
      <c r="W96" s="164"/>
      <c r="X96" s="164"/>
      <c r="Y96" s="165"/>
      <c r="Z96" s="84" t="s">
        <v>499</v>
      </c>
      <c r="AA96" s="164"/>
      <c r="AB96" s="164"/>
      <c r="AC96" s="165"/>
      <c r="AD96" s="175"/>
      <c r="AE96" s="164"/>
      <c r="AF96" s="176"/>
      <c r="AG96" s="177"/>
      <c r="AH96" s="178"/>
      <c r="AI96" s="176"/>
      <c r="AJ96" s="168"/>
      <c r="AK96" s="168"/>
      <c r="AL96" s="45"/>
      <c r="AM96" s="168"/>
      <c r="AN96" s="168"/>
      <c r="AO96" s="168"/>
      <c r="AP96" s="45"/>
      <c r="AQ96" s="168"/>
      <c r="AR96" s="168"/>
      <c r="AS96" s="168"/>
      <c r="AT96" s="45"/>
      <c r="AU96" s="179"/>
      <c r="AV96" s="168"/>
      <c r="AW96" s="168"/>
      <c r="AX96" s="168"/>
      <c r="AY96" s="167"/>
      <c r="AZ96" s="167"/>
      <c r="BA96" s="167"/>
      <c r="BB96" s="167"/>
      <c r="BC96" s="167"/>
      <c r="BD96" s="167"/>
      <c r="BE96" s="167"/>
      <c r="BF96" s="45"/>
      <c r="BG96" s="167"/>
      <c r="BH96" s="167"/>
      <c r="BI96" s="167"/>
      <c r="BJ96" s="167"/>
      <c r="BK96" s="167"/>
      <c r="BL96" s="167"/>
      <c r="BM96" s="167"/>
      <c r="BN96" s="167"/>
      <c r="BO96" s="167"/>
      <c r="BP96" s="167"/>
      <c r="BQ96" s="167"/>
      <c r="BR96" s="167"/>
      <c r="BS96" s="167"/>
      <c r="BT96" s="45"/>
      <c r="BU96" s="167"/>
      <c r="BV96" s="167"/>
      <c r="BW96" s="167"/>
      <c r="BX96" s="167"/>
      <c r="BY96" s="167"/>
      <c r="BZ96" s="45"/>
      <c r="CA96" s="167"/>
      <c r="CB96" s="167"/>
      <c r="CC96" s="167"/>
      <c r="CD96" s="167"/>
      <c r="CE96" s="167"/>
      <c r="CF96" s="45"/>
      <c r="CG96" s="168"/>
      <c r="CH96" s="168"/>
      <c r="CI96" s="168"/>
      <c r="CJ96" s="45"/>
    </row>
    <row r="97" spans="1:88" s="7" customFormat="1" x14ac:dyDescent="0.25">
      <c r="A97" s="378" t="s">
        <v>148</v>
      </c>
      <c r="B97" s="378" t="s">
        <v>256</v>
      </c>
      <c r="C97" s="386" t="s">
        <v>257</v>
      </c>
      <c r="D97" s="128" t="s">
        <v>194</v>
      </c>
      <c r="E97" s="29"/>
      <c r="F97" s="29"/>
      <c r="G97" s="29"/>
      <c r="H97" s="29"/>
      <c r="I97" s="30"/>
      <c r="J97" s="166"/>
      <c r="K97" s="166"/>
      <c r="L97" s="44"/>
      <c r="M97" s="180"/>
      <c r="N97" s="29"/>
      <c r="O97" s="166"/>
      <c r="P97" s="166"/>
      <c r="Q97" s="44"/>
      <c r="R97" s="29"/>
      <c r="S97" s="29"/>
      <c r="T97" s="29"/>
      <c r="U97" s="30"/>
      <c r="V97" s="166"/>
      <c r="W97" s="166"/>
      <c r="X97" s="166"/>
      <c r="Y97" s="44"/>
      <c r="Z97" s="166"/>
      <c r="AA97" s="166"/>
      <c r="AB97" s="166"/>
      <c r="AC97" s="44"/>
      <c r="AD97" s="180"/>
      <c r="AE97" s="166"/>
      <c r="AF97" s="166"/>
      <c r="AG97" s="166"/>
      <c r="AH97" s="44"/>
      <c r="AI97" s="166"/>
      <c r="AJ97" s="166"/>
      <c r="AK97" s="166"/>
      <c r="AL97" s="44"/>
      <c r="AM97" s="166"/>
      <c r="AN97" s="166"/>
      <c r="AO97" s="166"/>
      <c r="AP97" s="44"/>
      <c r="AQ97" s="166"/>
      <c r="AR97" s="166"/>
      <c r="AS97" s="166"/>
      <c r="AT97" s="44"/>
      <c r="AU97" s="180"/>
      <c r="AV97" s="166"/>
      <c r="AW97" s="166"/>
      <c r="AX97" s="166"/>
      <c r="AY97" s="166"/>
      <c r="AZ97" s="166"/>
      <c r="BA97" s="166"/>
      <c r="BB97" s="166"/>
      <c r="BC97" s="166"/>
      <c r="BD97" s="166"/>
      <c r="BE97" s="166"/>
      <c r="BF97" s="44"/>
      <c r="BG97" s="166"/>
      <c r="BH97" s="166"/>
      <c r="BI97" s="166"/>
      <c r="BJ97" s="166"/>
      <c r="BK97" s="166"/>
      <c r="BL97" s="166"/>
      <c r="BM97" s="166"/>
      <c r="BN97" s="166"/>
      <c r="BO97" s="166"/>
      <c r="BP97" s="166"/>
      <c r="BQ97" s="166"/>
      <c r="BR97" s="166"/>
      <c r="BS97" s="166"/>
      <c r="BT97" s="44"/>
      <c r="BU97" s="166"/>
      <c r="BV97" s="166"/>
      <c r="BW97" s="166"/>
      <c r="BX97" s="166"/>
      <c r="BY97" s="166"/>
      <c r="BZ97" s="44"/>
      <c r="CA97" s="166"/>
      <c r="CB97" s="166"/>
      <c r="CC97" s="166"/>
      <c r="CD97" s="166"/>
      <c r="CE97" s="166"/>
      <c r="CF97" s="44"/>
      <c r="CG97" s="166"/>
      <c r="CH97" s="166"/>
      <c r="CI97" s="166"/>
      <c r="CJ97" s="44"/>
    </row>
    <row r="98" spans="1:88" s="14" customFormat="1" x14ac:dyDescent="0.25">
      <c r="A98" s="379"/>
      <c r="B98" s="379"/>
      <c r="C98" s="387"/>
      <c r="D98" s="129" t="s">
        <v>310</v>
      </c>
      <c r="E98" s="114"/>
      <c r="F98" s="114"/>
      <c r="G98" s="114"/>
      <c r="H98" s="114"/>
      <c r="I98" s="116"/>
      <c r="J98" s="114"/>
      <c r="K98" s="114"/>
      <c r="L98" s="116"/>
      <c r="M98" s="182"/>
      <c r="N98" s="114"/>
      <c r="O98" s="114"/>
      <c r="P98" s="114"/>
      <c r="Q98" s="116"/>
      <c r="R98" s="163"/>
      <c r="S98" s="164"/>
      <c r="T98" s="164"/>
      <c r="U98" s="165"/>
      <c r="V98" s="164"/>
      <c r="W98" s="83"/>
      <c r="X98" s="83"/>
      <c r="Y98" s="208"/>
      <c r="Z98" s="83"/>
      <c r="AA98" s="83"/>
      <c r="AB98" s="83"/>
      <c r="AC98" s="208"/>
      <c r="AD98" s="212"/>
      <c r="AE98" s="164"/>
      <c r="AF98" s="176"/>
      <c r="AG98" s="177"/>
      <c r="AH98" s="178"/>
      <c r="AI98" s="176"/>
      <c r="AJ98" s="168"/>
      <c r="AK98" s="168"/>
      <c r="AL98" s="45"/>
      <c r="AM98" s="168"/>
      <c r="AN98" s="168"/>
      <c r="AO98" s="168"/>
      <c r="AP98" s="45"/>
      <c r="AQ98" s="168"/>
      <c r="AR98" s="168"/>
      <c r="AS98" s="168"/>
      <c r="AT98" s="45"/>
      <c r="AU98" s="179"/>
      <c r="AV98" s="168"/>
      <c r="AW98" s="168"/>
      <c r="AX98" s="168"/>
      <c r="AY98" s="167"/>
      <c r="AZ98" s="167"/>
      <c r="BA98" s="167"/>
      <c r="BB98" s="167"/>
      <c r="BC98" s="167"/>
      <c r="BD98" s="167"/>
      <c r="BE98" s="167"/>
      <c r="BF98" s="45"/>
      <c r="BG98" s="167"/>
      <c r="BH98" s="167"/>
      <c r="BI98" s="167"/>
      <c r="BJ98" s="167"/>
      <c r="BK98" s="167"/>
      <c r="BL98" s="167"/>
      <c r="BM98" s="167"/>
      <c r="BN98" s="167"/>
      <c r="BO98" s="167"/>
      <c r="BP98" s="167"/>
      <c r="BQ98" s="167"/>
      <c r="BR98" s="167"/>
      <c r="BS98" s="167"/>
      <c r="BT98" s="45"/>
      <c r="BU98" s="167"/>
      <c r="BV98" s="167"/>
      <c r="BW98" s="167"/>
      <c r="BX98" s="167"/>
      <c r="BY98" s="167"/>
      <c r="BZ98" s="45"/>
      <c r="CA98" s="167"/>
      <c r="CB98" s="167"/>
      <c r="CC98" s="167"/>
      <c r="CD98" s="167"/>
      <c r="CE98" s="167"/>
      <c r="CF98" s="45"/>
      <c r="CG98" s="168"/>
      <c r="CH98" s="168"/>
      <c r="CI98" s="168"/>
      <c r="CJ98" s="45"/>
    </row>
    <row r="99" spans="1:88" s="14" customFormat="1" x14ac:dyDescent="0.25">
      <c r="A99" s="379"/>
      <c r="B99" s="379" t="s">
        <v>256</v>
      </c>
      <c r="C99" s="387" t="s">
        <v>258</v>
      </c>
      <c r="D99" s="129" t="s">
        <v>195</v>
      </c>
      <c r="E99" s="167"/>
      <c r="F99" s="167"/>
      <c r="G99" s="167"/>
      <c r="H99" s="167"/>
      <c r="I99" s="45"/>
      <c r="J99" s="167"/>
      <c r="K99" s="167"/>
      <c r="L99" s="45"/>
      <c r="M99" s="179"/>
      <c r="N99" s="167"/>
      <c r="O99" s="167"/>
      <c r="P99" s="167"/>
      <c r="Q99" s="45"/>
      <c r="R99" s="167"/>
      <c r="S99" s="168"/>
      <c r="T99" s="168"/>
      <c r="U99" s="45"/>
      <c r="V99" s="168"/>
      <c r="W99" s="50">
        <v>0.25</v>
      </c>
      <c r="X99" s="50"/>
      <c r="Y99" s="34"/>
      <c r="Z99" s="83"/>
      <c r="AA99" s="50">
        <v>0.25</v>
      </c>
      <c r="AB99" s="50"/>
      <c r="AC99" s="208"/>
      <c r="AD99" s="212"/>
      <c r="AE99" s="168"/>
      <c r="AF99" s="168"/>
      <c r="AG99" s="167"/>
      <c r="AH99" s="45"/>
      <c r="AI99" s="168"/>
      <c r="AJ99" s="168"/>
      <c r="AK99" s="168"/>
      <c r="AL99" s="45"/>
      <c r="AM99" s="168"/>
      <c r="AN99" s="168"/>
      <c r="AO99" s="168"/>
      <c r="AP99" s="45"/>
      <c r="AQ99" s="168"/>
      <c r="AR99" s="168"/>
      <c r="AS99" s="168"/>
      <c r="AT99" s="45"/>
      <c r="AU99" s="179"/>
      <c r="AV99" s="168"/>
      <c r="AW99" s="168"/>
      <c r="AX99" s="168"/>
      <c r="AY99" s="167"/>
      <c r="AZ99" s="167"/>
      <c r="BA99" s="167"/>
      <c r="BB99" s="167"/>
      <c r="BC99" s="167"/>
      <c r="BD99" s="167"/>
      <c r="BE99" s="167"/>
      <c r="BF99" s="45"/>
      <c r="BG99" s="167"/>
      <c r="BH99" s="167"/>
      <c r="BI99" s="167"/>
      <c r="BJ99" s="167"/>
      <c r="BK99" s="167"/>
      <c r="BL99" s="167"/>
      <c r="BM99" s="167"/>
      <c r="BN99" s="167"/>
      <c r="BO99" s="167"/>
      <c r="BP99" s="167"/>
      <c r="BQ99" s="167"/>
      <c r="BR99" s="167"/>
      <c r="BS99" s="167"/>
      <c r="BT99" s="45"/>
      <c r="BU99" s="167"/>
      <c r="BV99" s="167"/>
      <c r="BW99" s="167"/>
      <c r="BX99" s="167"/>
      <c r="BY99" s="167"/>
      <c r="BZ99" s="45"/>
      <c r="CA99" s="167"/>
      <c r="CB99" s="167"/>
      <c r="CC99" s="167"/>
      <c r="CD99" s="167"/>
      <c r="CE99" s="167"/>
      <c r="CF99" s="45"/>
      <c r="CG99" s="168"/>
      <c r="CH99" s="168"/>
      <c r="CI99" s="168"/>
      <c r="CJ99" s="45"/>
    </row>
    <row r="100" spans="1:88" s="14" customFormat="1" x14ac:dyDescent="0.25">
      <c r="A100" s="379"/>
      <c r="B100" s="379"/>
      <c r="C100" s="387"/>
      <c r="D100" s="129" t="s">
        <v>311</v>
      </c>
      <c r="E100" s="114"/>
      <c r="F100" s="114"/>
      <c r="G100" s="114"/>
      <c r="H100" s="114"/>
      <c r="I100" s="116"/>
      <c r="J100" s="114"/>
      <c r="K100" s="114"/>
      <c r="L100" s="116"/>
      <c r="M100" s="182"/>
      <c r="N100" s="114"/>
      <c r="O100" s="114"/>
      <c r="P100" s="114"/>
      <c r="Q100" s="116"/>
      <c r="R100" s="163"/>
      <c r="S100" s="164"/>
      <c r="T100" s="164"/>
      <c r="U100" s="165"/>
      <c r="V100" s="164"/>
      <c r="W100" s="84" t="s">
        <v>826</v>
      </c>
      <c r="X100" s="83"/>
      <c r="Y100" s="208"/>
      <c r="Z100" s="83"/>
      <c r="AA100" s="84" t="s">
        <v>826</v>
      </c>
      <c r="AB100" s="83"/>
      <c r="AC100" s="208"/>
      <c r="AD100" s="212"/>
      <c r="AE100" s="164"/>
      <c r="AF100" s="176"/>
      <c r="AG100" s="177"/>
      <c r="AH100" s="178"/>
      <c r="AI100" s="176"/>
      <c r="AJ100" s="168"/>
      <c r="AK100" s="168"/>
      <c r="AL100" s="45"/>
      <c r="AM100" s="168"/>
      <c r="AN100" s="168"/>
      <c r="AO100" s="168"/>
      <c r="AP100" s="45"/>
      <c r="AQ100" s="168"/>
      <c r="AR100" s="168"/>
      <c r="AS100" s="168"/>
      <c r="AT100" s="45"/>
      <c r="AU100" s="179"/>
      <c r="AV100" s="168"/>
      <c r="AW100" s="168"/>
      <c r="AX100" s="168"/>
      <c r="AY100" s="167"/>
      <c r="AZ100" s="167"/>
      <c r="BA100" s="167"/>
      <c r="BB100" s="167"/>
      <c r="BC100" s="167"/>
      <c r="BD100" s="167"/>
      <c r="BE100" s="167"/>
      <c r="BF100" s="45"/>
      <c r="BG100" s="167"/>
      <c r="BH100" s="167"/>
      <c r="BI100" s="167"/>
      <c r="BJ100" s="167"/>
      <c r="BK100" s="167"/>
      <c r="BL100" s="167"/>
      <c r="BM100" s="167"/>
      <c r="BN100" s="167"/>
      <c r="BO100" s="167"/>
      <c r="BP100" s="167"/>
      <c r="BQ100" s="167"/>
      <c r="BR100" s="167"/>
      <c r="BS100" s="167"/>
      <c r="BT100" s="45"/>
      <c r="BU100" s="168"/>
      <c r="BV100" s="168"/>
      <c r="BW100" s="168"/>
      <c r="BX100" s="167"/>
      <c r="BY100" s="167"/>
      <c r="BZ100" s="45"/>
      <c r="CA100" s="168"/>
      <c r="CB100" s="168"/>
      <c r="CC100" s="168"/>
      <c r="CD100" s="167"/>
      <c r="CE100" s="167"/>
      <c r="CF100" s="45"/>
      <c r="CG100" s="168"/>
      <c r="CH100" s="168"/>
      <c r="CI100" s="168"/>
      <c r="CJ100" s="45"/>
    </row>
    <row r="101" spans="1:88" s="14" customFormat="1" x14ac:dyDescent="0.25">
      <c r="A101" s="379"/>
      <c r="B101" s="379" t="s">
        <v>256</v>
      </c>
      <c r="C101" s="387" t="s">
        <v>259</v>
      </c>
      <c r="D101" s="129" t="s">
        <v>196</v>
      </c>
      <c r="E101" s="167"/>
      <c r="F101" s="167"/>
      <c r="G101" s="167"/>
      <c r="H101" s="167"/>
      <c r="I101" s="45"/>
      <c r="J101" s="167"/>
      <c r="K101" s="167"/>
      <c r="L101" s="45"/>
      <c r="M101" s="179"/>
      <c r="N101" s="21"/>
      <c r="O101" s="21">
        <v>0.95</v>
      </c>
      <c r="P101" s="21"/>
      <c r="Q101" s="22"/>
      <c r="R101" s="167"/>
      <c r="S101" s="168"/>
      <c r="T101" s="168"/>
      <c r="U101" s="45"/>
      <c r="V101" s="168"/>
      <c r="W101" s="50">
        <v>0</v>
      </c>
      <c r="X101" s="83"/>
      <c r="Y101" s="208"/>
      <c r="Z101" s="83"/>
      <c r="AA101" s="50">
        <v>0</v>
      </c>
      <c r="AB101" s="83"/>
      <c r="AC101" s="208"/>
      <c r="AD101" s="212"/>
      <c r="AE101" s="168"/>
      <c r="AF101" s="168"/>
      <c r="AG101" s="167"/>
      <c r="AH101" s="45"/>
      <c r="AI101" s="168"/>
      <c r="AJ101" s="168"/>
      <c r="AK101" s="168"/>
      <c r="AL101" s="45"/>
      <c r="AM101" s="168"/>
      <c r="AN101" s="168"/>
      <c r="AO101" s="168"/>
      <c r="AP101" s="45"/>
      <c r="AQ101" s="168"/>
      <c r="AR101" s="168"/>
      <c r="AS101" s="168"/>
      <c r="AT101" s="45"/>
      <c r="AU101" s="179"/>
      <c r="AV101" s="9"/>
      <c r="AW101" s="50">
        <v>1.04</v>
      </c>
      <c r="AX101" s="168"/>
      <c r="AY101" s="167"/>
      <c r="AZ101" s="167"/>
      <c r="BA101" s="167"/>
      <c r="BB101" s="167"/>
      <c r="BC101" s="167"/>
      <c r="BD101" s="167"/>
      <c r="BE101" s="167"/>
      <c r="BF101" s="45"/>
      <c r="BG101" s="9">
        <v>1.04</v>
      </c>
      <c r="BH101" s="9">
        <v>1.04</v>
      </c>
      <c r="BI101" s="21"/>
      <c r="BJ101" s="21"/>
      <c r="BK101" s="9">
        <v>1.03</v>
      </c>
      <c r="BL101" s="9">
        <v>1.03</v>
      </c>
      <c r="BM101" s="21"/>
      <c r="BN101" s="21"/>
      <c r="BO101" s="9">
        <v>1.03</v>
      </c>
      <c r="BP101" s="167"/>
      <c r="BQ101" s="21">
        <v>1.03</v>
      </c>
      <c r="BR101" s="21">
        <v>1.03</v>
      </c>
      <c r="BS101" s="21"/>
      <c r="BT101" s="22"/>
      <c r="BU101" s="168"/>
      <c r="BV101" s="168"/>
      <c r="BW101" s="168"/>
      <c r="BX101" s="167"/>
      <c r="BY101" s="167"/>
      <c r="BZ101" s="45"/>
      <c r="CA101" s="168"/>
      <c r="CB101" s="168"/>
      <c r="CC101" s="168"/>
      <c r="CD101" s="167"/>
      <c r="CE101" s="167"/>
      <c r="CF101" s="45"/>
      <c r="CG101" s="168"/>
      <c r="CH101" s="9">
        <v>1.03</v>
      </c>
      <c r="CI101" s="168"/>
      <c r="CJ101" s="45"/>
    </row>
    <row r="102" spans="1:88" s="14" customFormat="1" x14ac:dyDescent="0.25">
      <c r="A102" s="380"/>
      <c r="B102" s="380"/>
      <c r="C102" s="388"/>
      <c r="D102" s="129" t="s">
        <v>312</v>
      </c>
      <c r="E102" s="114"/>
      <c r="F102" s="114"/>
      <c r="G102" s="114"/>
      <c r="H102" s="114"/>
      <c r="I102" s="116"/>
      <c r="J102" s="114"/>
      <c r="K102" s="114"/>
      <c r="L102" s="116"/>
      <c r="M102" s="182"/>
      <c r="N102" s="114"/>
      <c r="O102" s="84" t="s">
        <v>826</v>
      </c>
      <c r="P102" s="114"/>
      <c r="Q102" s="116"/>
      <c r="R102" s="163"/>
      <c r="S102" s="164"/>
      <c r="T102" s="164"/>
      <c r="U102" s="165"/>
      <c r="V102" s="164"/>
      <c r="W102" s="84" t="s">
        <v>826</v>
      </c>
      <c r="X102" s="83"/>
      <c r="Y102" s="208"/>
      <c r="Z102" s="83"/>
      <c r="AA102" s="84" t="s">
        <v>826</v>
      </c>
      <c r="AB102" s="83"/>
      <c r="AC102" s="208"/>
      <c r="AD102" s="212"/>
      <c r="AE102" s="164"/>
      <c r="AF102" s="176"/>
      <c r="AG102" s="177"/>
      <c r="AH102" s="178"/>
      <c r="AI102" s="176"/>
      <c r="AJ102" s="168"/>
      <c r="AK102" s="168"/>
      <c r="AL102" s="45"/>
      <c r="AM102" s="168"/>
      <c r="AN102" s="168"/>
      <c r="AO102" s="168"/>
      <c r="AP102" s="45"/>
      <c r="AQ102" s="168"/>
      <c r="AR102" s="168"/>
      <c r="AS102" s="168"/>
      <c r="AT102" s="45"/>
      <c r="AU102" s="179"/>
      <c r="AV102" s="168"/>
      <c r="AW102" s="59" t="s">
        <v>494</v>
      </c>
      <c r="AX102" s="168"/>
      <c r="AY102" s="167"/>
      <c r="AZ102" s="167"/>
      <c r="BA102" s="167"/>
      <c r="BB102" s="167"/>
      <c r="BC102" s="167"/>
      <c r="BD102" s="167"/>
      <c r="BE102" s="167"/>
      <c r="BF102" s="45"/>
      <c r="BG102" s="59" t="s">
        <v>494</v>
      </c>
      <c r="BH102" s="59" t="s">
        <v>494</v>
      </c>
      <c r="BI102" s="167"/>
      <c r="BJ102" s="167"/>
      <c r="BK102" s="59" t="s">
        <v>494</v>
      </c>
      <c r="BL102" s="59" t="s">
        <v>494</v>
      </c>
      <c r="BM102" s="167"/>
      <c r="BN102" s="167"/>
      <c r="BO102" s="59" t="s">
        <v>494</v>
      </c>
      <c r="BP102" s="167"/>
      <c r="BQ102" s="59" t="s">
        <v>494</v>
      </c>
      <c r="BR102" s="59" t="s">
        <v>494</v>
      </c>
      <c r="BS102" s="167"/>
      <c r="BT102" s="45"/>
      <c r="BU102" s="168"/>
      <c r="BV102" s="168"/>
      <c r="BW102" s="168"/>
      <c r="BX102" s="167"/>
      <c r="BY102" s="167"/>
      <c r="BZ102" s="45"/>
      <c r="CA102" s="168"/>
      <c r="CB102" s="168"/>
      <c r="CC102" s="168"/>
      <c r="CD102" s="167"/>
      <c r="CE102" s="167"/>
      <c r="CF102" s="45"/>
      <c r="CG102" s="168"/>
      <c r="CH102" s="59" t="s">
        <v>494</v>
      </c>
      <c r="CI102" s="168"/>
      <c r="CJ102" s="45"/>
    </row>
    <row r="103" spans="1:88" s="7" customFormat="1" x14ac:dyDescent="0.25">
      <c r="A103" s="378" t="s">
        <v>148</v>
      </c>
      <c r="B103" s="378" t="s">
        <v>260</v>
      </c>
      <c r="C103" s="387" t="s">
        <v>261</v>
      </c>
      <c r="D103" s="128" t="s">
        <v>197</v>
      </c>
      <c r="E103" s="29">
        <v>1.05</v>
      </c>
      <c r="F103" s="29">
        <v>0.95</v>
      </c>
      <c r="G103" s="29">
        <v>1.05</v>
      </c>
      <c r="H103" s="29">
        <v>1.05</v>
      </c>
      <c r="I103" s="30">
        <v>1.03</v>
      </c>
      <c r="J103" s="29">
        <v>0.98</v>
      </c>
      <c r="K103" s="29"/>
      <c r="L103" s="30"/>
      <c r="M103" s="37">
        <v>0.95</v>
      </c>
      <c r="N103" s="29"/>
      <c r="O103" s="29"/>
      <c r="P103" s="29"/>
      <c r="Q103" s="30"/>
      <c r="R103" s="166"/>
      <c r="S103" s="166"/>
      <c r="T103" s="166"/>
      <c r="U103" s="44"/>
      <c r="V103" s="166"/>
      <c r="W103" s="166"/>
      <c r="X103" s="166"/>
      <c r="Y103" s="44"/>
      <c r="Z103" s="166"/>
      <c r="AA103" s="29"/>
      <c r="AB103" s="29"/>
      <c r="AC103" s="44"/>
      <c r="AD103" s="180"/>
      <c r="AE103" s="166"/>
      <c r="AF103" s="166"/>
      <c r="AG103" s="166"/>
      <c r="AH103" s="44"/>
      <c r="AI103" s="166"/>
      <c r="AJ103" s="166"/>
      <c r="AK103" s="166"/>
      <c r="AL103" s="44"/>
      <c r="AM103" s="166"/>
      <c r="AN103" s="166"/>
      <c r="AO103" s="166"/>
      <c r="AP103" s="44"/>
      <c r="AQ103" s="166"/>
      <c r="AR103" s="166"/>
      <c r="AS103" s="166"/>
      <c r="AT103" s="44"/>
      <c r="AU103" s="180"/>
      <c r="AV103" s="166"/>
      <c r="AW103" s="166"/>
      <c r="AX103" s="166"/>
      <c r="AY103" s="166"/>
      <c r="AZ103" s="166"/>
      <c r="BA103" s="166"/>
      <c r="BB103" s="166"/>
      <c r="BC103" s="166"/>
      <c r="BD103" s="166"/>
      <c r="BE103" s="166"/>
      <c r="BF103" s="44"/>
      <c r="BG103" s="166"/>
      <c r="BH103" s="166"/>
      <c r="BI103" s="166"/>
      <c r="BJ103" s="166"/>
      <c r="BK103" s="166"/>
      <c r="BL103" s="166"/>
      <c r="BM103" s="166"/>
      <c r="BN103" s="166"/>
      <c r="BO103" s="166"/>
      <c r="BP103" s="166"/>
      <c r="BQ103" s="166"/>
      <c r="BR103" s="166"/>
      <c r="BS103" s="29">
        <v>1</v>
      </c>
      <c r="BT103" s="30">
        <v>0</v>
      </c>
      <c r="BU103" s="166"/>
      <c r="BV103" s="166"/>
      <c r="BW103" s="166"/>
      <c r="BX103" s="166"/>
      <c r="BY103" s="29">
        <v>1</v>
      </c>
      <c r="BZ103" s="30">
        <v>0</v>
      </c>
      <c r="CA103" s="166"/>
      <c r="CB103" s="166"/>
      <c r="CC103" s="166"/>
      <c r="CD103" s="166"/>
      <c r="CE103" s="29">
        <v>1</v>
      </c>
      <c r="CF103" s="30">
        <v>0</v>
      </c>
      <c r="CG103" s="166"/>
      <c r="CH103" s="166"/>
      <c r="CI103" s="166"/>
      <c r="CJ103" s="44"/>
    </row>
    <row r="104" spans="1:88" s="14" customFormat="1" x14ac:dyDescent="0.25">
      <c r="A104" s="379"/>
      <c r="B104" s="379"/>
      <c r="C104" s="387"/>
      <c r="D104" s="129" t="s">
        <v>313</v>
      </c>
      <c r="E104" s="52" t="s">
        <v>484</v>
      </c>
      <c r="F104" s="52" t="s">
        <v>484</v>
      </c>
      <c r="G104" s="52" t="s">
        <v>484</v>
      </c>
      <c r="H104" s="52" t="s">
        <v>484</v>
      </c>
      <c r="I104" s="58" t="s">
        <v>484</v>
      </c>
      <c r="J104" s="52" t="s">
        <v>484</v>
      </c>
      <c r="K104" s="114"/>
      <c r="L104" s="116"/>
      <c r="M104" s="66" t="s">
        <v>484</v>
      </c>
      <c r="N104" s="114"/>
      <c r="O104" s="114"/>
      <c r="P104" s="114"/>
      <c r="Q104" s="116"/>
      <c r="R104" s="163"/>
      <c r="S104" s="164"/>
      <c r="T104" s="164"/>
      <c r="U104" s="165"/>
      <c r="V104" s="164"/>
      <c r="W104" s="164"/>
      <c r="X104" s="164"/>
      <c r="Y104" s="165"/>
      <c r="Z104" s="164"/>
      <c r="AA104" s="164"/>
      <c r="AB104" s="164"/>
      <c r="AC104" s="165"/>
      <c r="AD104" s="175"/>
      <c r="AE104" s="164"/>
      <c r="AF104" s="176"/>
      <c r="AG104" s="177"/>
      <c r="AH104" s="178"/>
      <c r="AI104" s="176"/>
      <c r="AJ104" s="168"/>
      <c r="AK104" s="168"/>
      <c r="AL104" s="45"/>
      <c r="AM104" s="168"/>
      <c r="AN104" s="168"/>
      <c r="AO104" s="168"/>
      <c r="AP104" s="45"/>
      <c r="AQ104" s="168"/>
      <c r="AR104" s="168"/>
      <c r="AS104" s="168"/>
      <c r="AT104" s="45"/>
      <c r="AU104" s="179"/>
      <c r="AV104" s="168"/>
      <c r="AW104" s="168"/>
      <c r="AX104" s="168"/>
      <c r="AY104" s="167"/>
      <c r="AZ104" s="167"/>
      <c r="BA104" s="167"/>
      <c r="BB104" s="167"/>
      <c r="BC104" s="167"/>
      <c r="BD104" s="167"/>
      <c r="BE104" s="167"/>
      <c r="BF104" s="45"/>
      <c r="BG104" s="167"/>
      <c r="BH104" s="167"/>
      <c r="BI104" s="167"/>
      <c r="BJ104" s="167"/>
      <c r="BK104" s="167"/>
      <c r="BL104" s="167"/>
      <c r="BM104" s="167"/>
      <c r="BN104" s="167"/>
      <c r="BO104" s="167"/>
      <c r="BP104" s="167"/>
      <c r="BQ104" s="167"/>
      <c r="BR104" s="167"/>
      <c r="BS104" s="59" t="s">
        <v>494</v>
      </c>
      <c r="BT104" s="60" t="s">
        <v>494</v>
      </c>
      <c r="BU104" s="167"/>
      <c r="BV104" s="167"/>
      <c r="BW104" s="167"/>
      <c r="BX104" s="167"/>
      <c r="BY104" s="59" t="s">
        <v>494</v>
      </c>
      <c r="BZ104" s="60" t="s">
        <v>494</v>
      </c>
      <c r="CA104" s="167"/>
      <c r="CB104" s="167"/>
      <c r="CC104" s="167"/>
      <c r="CD104" s="167"/>
      <c r="CE104" s="59" t="s">
        <v>494</v>
      </c>
      <c r="CF104" s="60" t="s">
        <v>494</v>
      </c>
      <c r="CG104" s="168"/>
      <c r="CH104" s="168"/>
      <c r="CI104" s="168"/>
      <c r="CJ104" s="45"/>
    </row>
    <row r="105" spans="1:88" x14ac:dyDescent="0.25">
      <c r="A105" s="379"/>
      <c r="B105" s="379" t="s">
        <v>260</v>
      </c>
      <c r="C105" s="387" t="s">
        <v>262</v>
      </c>
      <c r="D105" s="129" t="s">
        <v>198</v>
      </c>
      <c r="E105" s="10"/>
      <c r="F105" s="10"/>
      <c r="G105" s="10"/>
      <c r="H105" s="10"/>
      <c r="I105" s="25"/>
      <c r="J105" s="10"/>
      <c r="K105" s="114"/>
      <c r="L105" s="116"/>
      <c r="M105" s="182"/>
      <c r="N105" s="114"/>
      <c r="O105" s="114"/>
      <c r="P105" s="114"/>
      <c r="Q105" s="116"/>
      <c r="R105" s="114"/>
      <c r="S105" s="174"/>
      <c r="T105" s="174"/>
      <c r="U105" s="116"/>
      <c r="V105" s="174"/>
      <c r="W105" s="174"/>
      <c r="X105" s="174"/>
      <c r="Y105" s="116"/>
      <c r="Z105" s="174"/>
      <c r="AA105" s="174"/>
      <c r="AB105" s="174"/>
      <c r="AC105" s="45"/>
      <c r="AD105" s="182"/>
      <c r="AE105" s="174"/>
      <c r="AF105" s="174"/>
      <c r="AG105" s="114"/>
      <c r="AH105" s="116"/>
      <c r="AI105" s="174"/>
      <c r="AJ105" s="174"/>
      <c r="AK105" s="174"/>
      <c r="AL105" s="116"/>
      <c r="AM105" s="174"/>
      <c r="AN105" s="174"/>
      <c r="AO105" s="174"/>
      <c r="AP105" s="116"/>
      <c r="AQ105" s="174"/>
      <c r="AR105" s="174"/>
      <c r="AS105" s="174"/>
      <c r="AT105" s="116"/>
      <c r="AU105" s="182"/>
      <c r="AV105" s="174"/>
      <c r="AW105" s="174"/>
      <c r="AX105" s="174"/>
      <c r="AY105" s="114"/>
      <c r="AZ105" s="114"/>
      <c r="BA105" s="114"/>
      <c r="BB105" s="114"/>
      <c r="BC105" s="114"/>
      <c r="BD105" s="114"/>
      <c r="BE105" s="114"/>
      <c r="BF105" s="116"/>
      <c r="BG105" s="114"/>
      <c r="BH105" s="114"/>
      <c r="BI105" s="114"/>
      <c r="BJ105" s="114"/>
      <c r="BK105" s="114"/>
      <c r="BL105" s="114"/>
      <c r="BM105" s="114"/>
      <c r="BN105" s="114"/>
      <c r="BO105" s="114"/>
      <c r="BP105" s="114"/>
      <c r="BQ105" s="114"/>
      <c r="BR105" s="114"/>
      <c r="BS105" s="10">
        <v>0</v>
      </c>
      <c r="BT105" s="25">
        <v>1</v>
      </c>
      <c r="BU105" s="114"/>
      <c r="BV105" s="114"/>
      <c r="BW105" s="114"/>
      <c r="BX105" s="114"/>
      <c r="BY105" s="10">
        <v>0</v>
      </c>
      <c r="BZ105" s="25">
        <v>1</v>
      </c>
      <c r="CA105" s="114"/>
      <c r="CB105" s="114"/>
      <c r="CC105" s="114"/>
      <c r="CD105" s="114"/>
      <c r="CE105" s="10">
        <v>0</v>
      </c>
      <c r="CF105" s="25">
        <v>1</v>
      </c>
      <c r="CG105" s="174"/>
      <c r="CH105" s="174"/>
      <c r="CI105" s="174"/>
      <c r="CJ105" s="116"/>
    </row>
    <row r="106" spans="1:88" x14ac:dyDescent="0.25">
      <c r="A106" s="380"/>
      <c r="B106" s="380"/>
      <c r="C106" s="387"/>
      <c r="D106" s="129" t="s">
        <v>314</v>
      </c>
      <c r="E106" s="114"/>
      <c r="F106" s="114"/>
      <c r="G106" s="114"/>
      <c r="H106" s="114"/>
      <c r="I106" s="116"/>
      <c r="J106" s="114"/>
      <c r="K106" s="114"/>
      <c r="L106" s="116"/>
      <c r="M106" s="182"/>
      <c r="N106" s="114"/>
      <c r="O106" s="114"/>
      <c r="P106" s="114"/>
      <c r="Q106" s="116"/>
      <c r="R106" s="163"/>
      <c r="S106" s="164"/>
      <c r="T106" s="164"/>
      <c r="U106" s="165"/>
      <c r="V106" s="164"/>
      <c r="W106" s="164"/>
      <c r="X106" s="164"/>
      <c r="Y106" s="165"/>
      <c r="Z106" s="164"/>
      <c r="AA106" s="164"/>
      <c r="AB106" s="164"/>
      <c r="AC106" s="165"/>
      <c r="AD106" s="175"/>
      <c r="AE106" s="164"/>
      <c r="AF106" s="176"/>
      <c r="AG106" s="177"/>
      <c r="AH106" s="178"/>
      <c r="AI106" s="176"/>
      <c r="AJ106" s="168"/>
      <c r="AK106" s="168"/>
      <c r="AL106" s="45"/>
      <c r="AM106" s="168"/>
      <c r="AN106" s="168"/>
      <c r="AO106" s="168"/>
      <c r="AP106" s="45"/>
      <c r="AQ106" s="168"/>
      <c r="AR106" s="168"/>
      <c r="AS106" s="168"/>
      <c r="AT106" s="45"/>
      <c r="AU106" s="179"/>
      <c r="AV106" s="168"/>
      <c r="AW106" s="168"/>
      <c r="AX106" s="168"/>
      <c r="AY106" s="167"/>
      <c r="AZ106" s="167"/>
      <c r="BA106" s="167"/>
      <c r="BB106" s="167"/>
      <c r="BC106" s="167"/>
      <c r="BD106" s="167"/>
      <c r="BE106" s="167"/>
      <c r="BF106" s="45"/>
      <c r="BG106" s="167"/>
      <c r="BH106" s="167"/>
      <c r="BI106" s="167"/>
      <c r="BJ106" s="167"/>
      <c r="BK106" s="167"/>
      <c r="BL106" s="167"/>
      <c r="BM106" s="167"/>
      <c r="BN106" s="167"/>
      <c r="BO106" s="167"/>
      <c r="BP106" s="167"/>
      <c r="BQ106" s="167"/>
      <c r="BR106" s="167"/>
      <c r="BS106" s="59" t="s">
        <v>494</v>
      </c>
      <c r="BT106" s="60" t="s">
        <v>494</v>
      </c>
      <c r="BU106" s="167"/>
      <c r="BV106" s="167"/>
      <c r="BW106" s="167"/>
      <c r="BX106" s="167"/>
      <c r="BY106" s="59" t="s">
        <v>494</v>
      </c>
      <c r="BZ106" s="60" t="s">
        <v>494</v>
      </c>
      <c r="CA106" s="167"/>
      <c r="CB106" s="167"/>
      <c r="CC106" s="167"/>
      <c r="CD106" s="167"/>
      <c r="CE106" s="59" t="s">
        <v>494</v>
      </c>
      <c r="CF106" s="60" t="s">
        <v>494</v>
      </c>
      <c r="CG106" s="168"/>
      <c r="CH106" s="168"/>
      <c r="CI106" s="168"/>
      <c r="CJ106" s="45"/>
    </row>
    <row r="107" spans="1:88" s="5" customFormat="1" x14ac:dyDescent="0.25">
      <c r="A107" s="137"/>
      <c r="B107" s="137"/>
      <c r="C107" s="137"/>
      <c r="D107" s="137"/>
      <c r="I107" s="17"/>
      <c r="L107" s="17"/>
      <c r="M107" s="35"/>
      <c r="Q107" s="17"/>
      <c r="R107" s="13"/>
      <c r="S107" s="13"/>
      <c r="T107" s="13"/>
      <c r="U107" s="27"/>
      <c r="V107" s="13"/>
      <c r="W107" s="13"/>
      <c r="X107" s="13"/>
      <c r="Y107" s="27"/>
      <c r="Z107" s="13"/>
      <c r="AA107" s="13"/>
      <c r="AB107" s="13"/>
      <c r="AC107" s="46"/>
      <c r="AD107" s="40"/>
      <c r="AE107" s="13"/>
      <c r="AH107" s="17"/>
      <c r="AL107" s="17"/>
      <c r="AP107" s="17"/>
      <c r="AT107" s="17"/>
      <c r="AU107" s="35"/>
      <c r="BF107" s="17"/>
      <c r="BT107" s="17"/>
      <c r="BZ107" s="17"/>
      <c r="CF107" s="17"/>
      <c r="CJ107" s="17"/>
    </row>
  </sheetData>
  <mergeCells count="89">
    <mergeCell ref="C101:C102"/>
    <mergeCell ref="C103:C104"/>
    <mergeCell ref="C105:C106"/>
    <mergeCell ref="C85:C86"/>
    <mergeCell ref="C87:C88"/>
    <mergeCell ref="C89:C90"/>
    <mergeCell ref="C91:C92"/>
    <mergeCell ref="C93:C94"/>
    <mergeCell ref="C95:C96"/>
    <mergeCell ref="C97:C98"/>
    <mergeCell ref="C99:C100"/>
    <mergeCell ref="C75:C76"/>
    <mergeCell ref="C77:C78"/>
    <mergeCell ref="C79:C80"/>
    <mergeCell ref="C81:C82"/>
    <mergeCell ref="C83:C84"/>
    <mergeCell ref="C65:C66"/>
    <mergeCell ref="C67:C68"/>
    <mergeCell ref="C69:C70"/>
    <mergeCell ref="C71:C72"/>
    <mergeCell ref="C73:C74"/>
    <mergeCell ref="C55:C56"/>
    <mergeCell ref="C57:C58"/>
    <mergeCell ref="C59:C60"/>
    <mergeCell ref="C61:C62"/>
    <mergeCell ref="C63:C64"/>
    <mergeCell ref="C45:C46"/>
    <mergeCell ref="C47:C48"/>
    <mergeCell ref="C49:C50"/>
    <mergeCell ref="C51:C52"/>
    <mergeCell ref="C53:C54"/>
    <mergeCell ref="C35:C36"/>
    <mergeCell ref="C37:C38"/>
    <mergeCell ref="C39:C40"/>
    <mergeCell ref="C41:C42"/>
    <mergeCell ref="C43:C44"/>
    <mergeCell ref="B97:B102"/>
    <mergeCell ref="B103:B10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B67:B74"/>
    <mergeCell ref="B75:B90"/>
    <mergeCell ref="A91:A96"/>
    <mergeCell ref="B91:B96"/>
    <mergeCell ref="A67:A74"/>
    <mergeCell ref="A75:A90"/>
    <mergeCell ref="B7:B12"/>
    <mergeCell ref="B13:B22"/>
    <mergeCell ref="B23:B28"/>
    <mergeCell ref="B29:B38"/>
    <mergeCell ref="A45:A66"/>
    <mergeCell ref="B39:B44"/>
    <mergeCell ref="B45:B66"/>
    <mergeCell ref="A97:A102"/>
    <mergeCell ref="A103:A106"/>
    <mergeCell ref="A7:A12"/>
    <mergeCell ref="A13:A22"/>
    <mergeCell ref="A23:A28"/>
    <mergeCell ref="A29:A38"/>
    <mergeCell ref="A39:A44"/>
    <mergeCell ref="CA1:CF1"/>
    <mergeCell ref="CG1:CJ1"/>
    <mergeCell ref="R1:U1"/>
    <mergeCell ref="AV1:BF1"/>
    <mergeCell ref="BG1:BT1"/>
    <mergeCell ref="BU1:BZ1"/>
    <mergeCell ref="V1:Y1"/>
    <mergeCell ref="Z1:AC1"/>
    <mergeCell ref="AE1:AH1"/>
    <mergeCell ref="AI1:AL1"/>
    <mergeCell ref="AM1:AP1"/>
    <mergeCell ref="AQ1:AT1"/>
    <mergeCell ref="A3:B5"/>
    <mergeCell ref="A1:D2"/>
    <mergeCell ref="E1:I1"/>
    <mergeCell ref="J1:L1"/>
    <mergeCell ref="N1:Q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1"/>
  <sheetViews>
    <sheetView zoomScale="90" zoomScaleNormal="90" workbookViewId="0">
      <pane xSplit="4" ySplit="2" topLeftCell="E3" activePane="bottomRight" state="frozen"/>
      <selection pane="topRight" activeCell="E1" sqref="E1"/>
      <selection pane="bottomLeft" activeCell="A3" sqref="A3"/>
      <selection pane="bottomRight" activeCell="E7" sqref="E7"/>
    </sheetView>
  </sheetViews>
  <sheetFormatPr baseColWidth="10" defaultColWidth="11.42578125" defaultRowHeight="15" x14ac:dyDescent="0.25"/>
  <cols>
    <col min="1" max="1" width="8" style="202" customWidth="1"/>
    <col min="2" max="2" width="23" style="202" customWidth="1"/>
    <col min="3" max="3" width="47.5703125" style="334" customWidth="1"/>
    <col min="4" max="4" width="8.7109375" style="202" bestFit="1" customWidth="1"/>
    <col min="5" max="5" width="13.85546875" style="74" customWidth="1"/>
    <col min="6" max="6" width="13.85546875" style="76" customWidth="1"/>
    <col min="7" max="7" width="13.85546875" style="74" customWidth="1"/>
    <col min="8" max="8" width="13.85546875" style="76" customWidth="1"/>
    <col min="9" max="9" width="13.85546875" style="70" customWidth="1"/>
    <col min="10" max="10" width="13.85546875" style="76" customWidth="1"/>
    <col min="11" max="11" width="13.85546875" style="70" customWidth="1"/>
    <col min="12" max="12" width="13.85546875" style="76" customWidth="1"/>
    <col min="13" max="13" width="13.85546875" style="70" customWidth="1"/>
    <col min="14" max="14" width="13.85546875" style="76" customWidth="1"/>
    <col min="15" max="15" width="13.85546875" style="74" customWidth="1"/>
    <col min="16" max="16" width="13.85546875" style="76" customWidth="1"/>
    <col min="17" max="17" width="13.85546875" style="74" customWidth="1"/>
    <col min="18" max="18" width="13.85546875" style="76" customWidth="1"/>
    <col min="19" max="19" width="13.85546875" style="70" customWidth="1"/>
    <col min="20" max="20" width="13.85546875" style="76" customWidth="1"/>
    <col min="21" max="21" width="13.85546875" style="74" customWidth="1"/>
    <col min="22" max="22" width="13.85546875" style="76" customWidth="1"/>
    <col min="23" max="16384" width="11.42578125" style="70"/>
  </cols>
  <sheetData>
    <row r="1" spans="1:22" s="81" customFormat="1" ht="29.25" customHeight="1" x14ac:dyDescent="0.25">
      <c r="A1" s="393"/>
      <c r="B1" s="394"/>
      <c r="C1" s="394"/>
      <c r="D1" s="394"/>
      <c r="E1" s="391" t="s">
        <v>886</v>
      </c>
      <c r="F1" s="392"/>
      <c r="G1" s="391" t="s">
        <v>887</v>
      </c>
      <c r="H1" s="392"/>
      <c r="I1" s="391" t="s">
        <v>888</v>
      </c>
      <c r="J1" s="392"/>
      <c r="K1" s="391" t="s">
        <v>889</v>
      </c>
      <c r="L1" s="392"/>
      <c r="M1" s="391" t="s">
        <v>890</v>
      </c>
      <c r="N1" s="392"/>
      <c r="O1" s="391" t="s">
        <v>891</v>
      </c>
      <c r="P1" s="392"/>
      <c r="Q1" s="391" t="s">
        <v>892</v>
      </c>
      <c r="R1" s="392"/>
      <c r="S1" s="391" t="s">
        <v>893</v>
      </c>
      <c r="T1" s="392"/>
      <c r="U1" s="391" t="s">
        <v>894</v>
      </c>
      <c r="V1" s="392"/>
    </row>
    <row r="2" spans="1:22" ht="25.5" x14ac:dyDescent="0.25">
      <c r="A2" s="394"/>
      <c r="B2" s="394"/>
      <c r="C2" s="394"/>
      <c r="D2" s="394"/>
      <c r="E2" s="72" t="s">
        <v>321</v>
      </c>
      <c r="F2" s="223" t="s">
        <v>322</v>
      </c>
      <c r="G2" s="72" t="s">
        <v>321</v>
      </c>
      <c r="H2" s="223" t="s">
        <v>322</v>
      </c>
      <c r="I2" s="72" t="s">
        <v>321</v>
      </c>
      <c r="J2" s="223" t="s">
        <v>322</v>
      </c>
      <c r="K2" s="72" t="s">
        <v>321</v>
      </c>
      <c r="L2" s="223" t="s">
        <v>322</v>
      </c>
      <c r="M2" s="72" t="s">
        <v>321</v>
      </c>
      <c r="N2" s="223" t="s">
        <v>322</v>
      </c>
      <c r="O2" s="72" t="s">
        <v>321</v>
      </c>
      <c r="P2" s="223" t="s">
        <v>322</v>
      </c>
      <c r="Q2" s="72" t="s">
        <v>321</v>
      </c>
      <c r="R2" s="223" t="s">
        <v>322</v>
      </c>
      <c r="S2" s="72" t="s">
        <v>321</v>
      </c>
      <c r="T2" s="223" t="s">
        <v>322</v>
      </c>
      <c r="U2" s="72" t="s">
        <v>321</v>
      </c>
      <c r="V2" s="223" t="s">
        <v>322</v>
      </c>
    </row>
    <row r="3" spans="1:22" x14ac:dyDescent="0.25">
      <c r="A3" s="381" t="s">
        <v>688</v>
      </c>
      <c r="B3" s="381"/>
      <c r="C3" s="342" t="s">
        <v>682</v>
      </c>
      <c r="D3" s="124" t="s">
        <v>448</v>
      </c>
      <c r="E3" s="224">
        <v>0.7</v>
      </c>
      <c r="F3" s="220">
        <v>0.7</v>
      </c>
      <c r="G3" s="274">
        <v>0</v>
      </c>
      <c r="H3" s="220">
        <v>14.5</v>
      </c>
      <c r="I3" s="274">
        <v>0.7</v>
      </c>
      <c r="J3" s="220">
        <v>0.7</v>
      </c>
      <c r="K3" s="274">
        <v>0</v>
      </c>
      <c r="L3" s="220">
        <v>15.5</v>
      </c>
      <c r="M3" s="274">
        <v>0.7</v>
      </c>
      <c r="N3" s="220">
        <v>0.7</v>
      </c>
      <c r="O3" s="274">
        <v>0</v>
      </c>
      <c r="P3" s="220">
        <v>0</v>
      </c>
      <c r="Q3" s="274">
        <v>0</v>
      </c>
      <c r="R3" s="220">
        <v>0</v>
      </c>
      <c r="S3" s="224">
        <v>0</v>
      </c>
      <c r="T3" s="220">
        <v>0</v>
      </c>
      <c r="U3" s="274">
        <v>0</v>
      </c>
      <c r="V3" s="220">
        <v>0</v>
      </c>
    </row>
    <row r="4" spans="1:22" x14ac:dyDescent="0.25">
      <c r="A4" s="381"/>
      <c r="B4" s="381"/>
      <c r="C4" s="342" t="s">
        <v>1045</v>
      </c>
      <c r="D4" s="147" t="s">
        <v>689</v>
      </c>
      <c r="E4" s="225">
        <v>1.56</v>
      </c>
      <c r="F4" s="221">
        <v>2.1</v>
      </c>
      <c r="G4" s="275">
        <v>6</v>
      </c>
      <c r="H4" s="221">
        <v>15.5</v>
      </c>
      <c r="I4" s="275">
        <v>1.56</v>
      </c>
      <c r="J4" s="221">
        <v>2.1</v>
      </c>
      <c r="K4" s="275">
        <v>6</v>
      </c>
      <c r="L4" s="221">
        <v>16.5</v>
      </c>
      <c r="M4" s="275">
        <v>1.56</v>
      </c>
      <c r="N4" s="221">
        <v>2.1</v>
      </c>
      <c r="O4" s="275">
        <v>0</v>
      </c>
      <c r="P4" s="221">
        <v>6.5</v>
      </c>
      <c r="Q4" s="275">
        <v>0</v>
      </c>
      <c r="R4" s="221">
        <v>5</v>
      </c>
      <c r="S4" s="225">
        <v>2</v>
      </c>
      <c r="T4" s="221">
        <v>5</v>
      </c>
      <c r="U4" s="275">
        <v>2</v>
      </c>
      <c r="V4" s="221">
        <v>5</v>
      </c>
    </row>
    <row r="5" spans="1:22" x14ac:dyDescent="0.25">
      <c r="A5" s="382"/>
      <c r="B5" s="382"/>
      <c r="C5" s="342" t="s">
        <v>684</v>
      </c>
      <c r="D5" s="350" t="s">
        <v>449</v>
      </c>
      <c r="E5" s="226">
        <v>3.5</v>
      </c>
      <c r="F5" s="222">
        <v>3.5</v>
      </c>
      <c r="G5" s="276">
        <v>19</v>
      </c>
      <c r="H5" s="222">
        <v>19</v>
      </c>
      <c r="I5" s="276">
        <v>3.5</v>
      </c>
      <c r="J5" s="222">
        <v>3.5</v>
      </c>
      <c r="K5" s="276">
        <v>20</v>
      </c>
      <c r="L5" s="222">
        <v>20</v>
      </c>
      <c r="M5" s="276">
        <v>3.5</v>
      </c>
      <c r="N5" s="222">
        <v>3.5</v>
      </c>
      <c r="O5" s="276">
        <v>6.5</v>
      </c>
      <c r="P5" s="222">
        <v>6.5</v>
      </c>
      <c r="Q5" s="276">
        <v>5</v>
      </c>
      <c r="R5" s="222">
        <v>5</v>
      </c>
      <c r="S5" s="226">
        <v>5</v>
      </c>
      <c r="T5" s="222">
        <v>5</v>
      </c>
      <c r="U5" s="276">
        <v>5</v>
      </c>
      <c r="V5" s="222">
        <v>5</v>
      </c>
    </row>
    <row r="6" spans="1:22" s="154" customFormat="1" ht="13.5" customHeight="1" x14ac:dyDescent="0.25">
      <c r="A6" s="148" t="s">
        <v>0</v>
      </c>
      <c r="B6" s="149" t="s">
        <v>643</v>
      </c>
      <c r="C6" s="149" t="s">
        <v>644</v>
      </c>
      <c r="D6" s="151" t="s">
        <v>645</v>
      </c>
      <c r="E6" s="152"/>
      <c r="F6" s="153"/>
      <c r="G6" s="152"/>
      <c r="H6" s="153"/>
      <c r="I6" s="152"/>
      <c r="J6" s="153"/>
      <c r="K6" s="152"/>
      <c r="L6" s="153"/>
      <c r="M6" s="152"/>
      <c r="N6" s="153"/>
      <c r="O6" s="152"/>
      <c r="P6" s="153"/>
      <c r="Q6" s="152"/>
      <c r="R6" s="153"/>
      <c r="S6" s="152"/>
      <c r="T6" s="153"/>
      <c r="U6" s="152"/>
      <c r="V6" s="153"/>
    </row>
    <row r="7" spans="1:22" s="73" customFormat="1" ht="14.25" customHeight="1" x14ac:dyDescent="0.25">
      <c r="A7" s="395" t="s">
        <v>1</v>
      </c>
      <c r="B7" s="398" t="s">
        <v>100</v>
      </c>
      <c r="C7" s="374" t="s">
        <v>1018</v>
      </c>
      <c r="D7" s="199" t="s">
        <v>2</v>
      </c>
      <c r="E7" s="31">
        <v>0.9</v>
      </c>
      <c r="F7" s="210"/>
      <c r="G7" s="31">
        <v>-1</v>
      </c>
      <c r="H7" s="33"/>
      <c r="I7" s="31">
        <v>0.8</v>
      </c>
      <c r="J7" s="34"/>
      <c r="K7" s="31">
        <v>-1</v>
      </c>
      <c r="L7" s="33"/>
      <c r="M7" s="31"/>
      <c r="N7" s="33"/>
      <c r="O7" s="82"/>
      <c r="P7" s="210"/>
      <c r="Q7" s="31"/>
      <c r="R7" s="210"/>
      <c r="S7" s="31"/>
      <c r="T7" s="210"/>
      <c r="U7" s="31"/>
      <c r="V7" s="210"/>
    </row>
    <row r="8" spans="1:22" x14ac:dyDescent="0.25">
      <c r="A8" s="396"/>
      <c r="B8" s="399"/>
      <c r="C8" s="375"/>
      <c r="D8" s="201" t="s">
        <v>15</v>
      </c>
      <c r="E8" s="71" t="s">
        <v>510</v>
      </c>
      <c r="F8" s="208"/>
      <c r="G8" s="71" t="s">
        <v>657</v>
      </c>
      <c r="H8" s="208"/>
      <c r="I8" s="71" t="s">
        <v>660</v>
      </c>
      <c r="J8" s="208"/>
      <c r="K8" s="97" t="s">
        <v>1014</v>
      </c>
      <c r="L8" s="208"/>
      <c r="M8" s="207"/>
      <c r="N8" s="208"/>
      <c r="O8" s="207"/>
      <c r="P8" s="208"/>
      <c r="Q8" s="207"/>
      <c r="R8" s="208"/>
      <c r="S8" s="207"/>
      <c r="T8" s="208"/>
      <c r="U8" s="207"/>
      <c r="V8" s="208"/>
    </row>
    <row r="9" spans="1:22" x14ac:dyDescent="0.25">
      <c r="A9" s="396"/>
      <c r="B9" s="399"/>
      <c r="C9" s="375" t="s">
        <v>1019</v>
      </c>
      <c r="D9" s="201" t="s">
        <v>12</v>
      </c>
      <c r="E9" s="32">
        <v>1.01</v>
      </c>
      <c r="F9" s="208"/>
      <c r="G9" s="322" t="s">
        <v>954</v>
      </c>
      <c r="H9" s="208"/>
      <c r="I9" s="32">
        <v>1.1000000000000001</v>
      </c>
      <c r="J9" s="208"/>
      <c r="K9" s="322" t="s">
        <v>954</v>
      </c>
      <c r="L9" s="208"/>
      <c r="M9" s="50">
        <v>1.01</v>
      </c>
      <c r="N9" s="34"/>
      <c r="O9" s="207"/>
      <c r="P9" s="208"/>
      <c r="Q9" s="322" t="s">
        <v>956</v>
      </c>
      <c r="R9" s="208"/>
      <c r="S9" s="50"/>
      <c r="T9" s="208"/>
      <c r="U9" s="32"/>
      <c r="V9" s="208"/>
    </row>
    <row r="10" spans="1:22" x14ac:dyDescent="0.25">
      <c r="A10" s="396"/>
      <c r="B10" s="399"/>
      <c r="C10" s="375"/>
      <c r="D10" s="201" t="s">
        <v>15</v>
      </c>
      <c r="E10" s="71" t="s">
        <v>511</v>
      </c>
      <c r="F10" s="208"/>
      <c r="G10" s="71" t="s">
        <v>657</v>
      </c>
      <c r="H10" s="208"/>
      <c r="I10" s="71" t="s">
        <v>660</v>
      </c>
      <c r="J10" s="208"/>
      <c r="K10" s="71" t="s">
        <v>661</v>
      </c>
      <c r="L10" s="208"/>
      <c r="M10" s="71" t="s">
        <v>531</v>
      </c>
      <c r="N10" s="208"/>
      <c r="O10" s="207"/>
      <c r="P10" s="208"/>
      <c r="Q10" s="255" t="s">
        <v>641</v>
      </c>
      <c r="R10" s="211"/>
      <c r="S10" s="207"/>
      <c r="T10" s="208"/>
      <c r="U10" s="207"/>
      <c r="V10" s="208"/>
    </row>
    <row r="11" spans="1:22" x14ac:dyDescent="0.25">
      <c r="A11" s="396"/>
      <c r="B11" s="399"/>
      <c r="C11" s="376" t="s">
        <v>1020</v>
      </c>
      <c r="D11" s="201" t="s">
        <v>13</v>
      </c>
      <c r="E11" s="32">
        <v>1.05</v>
      </c>
      <c r="F11" s="208"/>
      <c r="G11" s="322" t="s">
        <v>955</v>
      </c>
      <c r="H11" s="208"/>
      <c r="I11" s="32">
        <v>1.2</v>
      </c>
      <c r="J11" s="208"/>
      <c r="K11" s="322" t="s">
        <v>955</v>
      </c>
      <c r="L11" s="208"/>
      <c r="M11" s="50">
        <v>1.0329999999999999</v>
      </c>
      <c r="N11" s="208"/>
      <c r="O11" s="207"/>
      <c r="P11" s="208"/>
      <c r="Q11" s="322" t="s">
        <v>954</v>
      </c>
      <c r="R11" s="208"/>
      <c r="S11" s="83"/>
      <c r="T11" s="208"/>
      <c r="U11" s="207"/>
      <c r="V11" s="208"/>
    </row>
    <row r="12" spans="1:22" s="74" customFormat="1" x14ac:dyDescent="0.25">
      <c r="A12" s="397"/>
      <c r="B12" s="400"/>
      <c r="C12" s="377"/>
      <c r="D12" s="201" t="s">
        <v>14</v>
      </c>
      <c r="E12" s="71" t="s">
        <v>510</v>
      </c>
      <c r="F12" s="208"/>
      <c r="G12" s="198" t="s">
        <v>657</v>
      </c>
      <c r="H12" s="209"/>
      <c r="I12" s="71" t="s">
        <v>660</v>
      </c>
      <c r="J12" s="208"/>
      <c r="K12" s="71" t="s">
        <v>661</v>
      </c>
      <c r="L12" s="208"/>
      <c r="M12" s="71" t="s">
        <v>531</v>
      </c>
      <c r="N12" s="208"/>
      <c r="O12" s="207"/>
      <c r="P12" s="208"/>
      <c r="Q12" s="255" t="s">
        <v>641</v>
      </c>
      <c r="R12" s="211"/>
      <c r="S12" s="207"/>
      <c r="T12" s="208"/>
      <c r="U12" s="323"/>
      <c r="V12" s="208"/>
    </row>
    <row r="13" spans="1:22" s="73" customFormat="1" x14ac:dyDescent="0.25">
      <c r="A13" s="395" t="s">
        <v>1</v>
      </c>
      <c r="B13" s="398" t="s">
        <v>101</v>
      </c>
      <c r="C13" s="401" t="s">
        <v>1048</v>
      </c>
      <c r="D13" s="200" t="s">
        <v>17</v>
      </c>
      <c r="E13" s="31"/>
      <c r="F13" s="210"/>
      <c r="G13" s="31"/>
      <c r="H13" s="210"/>
      <c r="I13" s="31">
        <v>0.9</v>
      </c>
      <c r="J13" s="210"/>
      <c r="K13" s="31"/>
      <c r="L13" s="210"/>
      <c r="M13" s="31"/>
      <c r="N13" s="210"/>
      <c r="O13" s="82"/>
      <c r="P13" s="210"/>
      <c r="Q13" s="31"/>
      <c r="R13" s="210"/>
      <c r="S13" s="31"/>
      <c r="T13" s="210"/>
      <c r="U13" s="31"/>
      <c r="V13" s="210"/>
    </row>
    <row r="14" spans="1:22" x14ac:dyDescent="0.25">
      <c r="A14" s="396"/>
      <c r="B14" s="399"/>
      <c r="C14" s="402"/>
      <c r="D14" s="201" t="s">
        <v>20</v>
      </c>
      <c r="E14" s="207"/>
      <c r="F14" s="208"/>
      <c r="G14" s="207"/>
      <c r="H14" s="208"/>
      <c r="I14" s="71" t="s">
        <v>665</v>
      </c>
      <c r="J14" s="208"/>
      <c r="K14" s="207"/>
      <c r="L14" s="208"/>
      <c r="M14" s="207"/>
      <c r="N14" s="208"/>
      <c r="O14" s="207"/>
      <c r="P14" s="208"/>
      <c r="Q14" s="207"/>
      <c r="R14" s="208"/>
      <c r="S14" s="207"/>
      <c r="T14" s="208"/>
      <c r="U14" s="207"/>
      <c r="V14" s="208"/>
    </row>
    <row r="15" spans="1:22" x14ac:dyDescent="0.25">
      <c r="A15" s="396"/>
      <c r="B15" s="399" t="s">
        <v>101</v>
      </c>
      <c r="C15" s="402" t="s">
        <v>1049</v>
      </c>
      <c r="D15" s="201" t="s">
        <v>18</v>
      </c>
      <c r="E15" s="32">
        <v>1.05</v>
      </c>
      <c r="F15" s="208"/>
      <c r="G15" s="322" t="s">
        <v>954</v>
      </c>
      <c r="H15" s="208"/>
      <c r="I15" s="32">
        <v>1.05</v>
      </c>
      <c r="J15" s="208"/>
      <c r="K15" s="322" t="s">
        <v>954</v>
      </c>
      <c r="L15" s="208"/>
      <c r="M15" s="207"/>
      <c r="N15" s="208"/>
      <c r="O15" s="207"/>
      <c r="P15" s="208"/>
      <c r="Q15" s="322" t="s">
        <v>956</v>
      </c>
      <c r="R15" s="208"/>
      <c r="S15" s="50"/>
      <c r="T15" s="208"/>
      <c r="U15" s="322" t="s">
        <v>956</v>
      </c>
      <c r="V15" s="208"/>
    </row>
    <row r="16" spans="1:22" x14ac:dyDescent="0.25">
      <c r="A16" s="396"/>
      <c r="B16" s="399"/>
      <c r="C16" s="402"/>
      <c r="D16" s="201" t="s">
        <v>21</v>
      </c>
      <c r="E16" s="71" t="s">
        <v>525</v>
      </c>
      <c r="F16" s="208"/>
      <c r="G16" s="71" t="s">
        <v>517</v>
      </c>
      <c r="H16" s="208"/>
      <c r="I16" s="71" t="s">
        <v>665</v>
      </c>
      <c r="J16" s="208"/>
      <c r="K16" s="255" t="s">
        <v>641</v>
      </c>
      <c r="L16" s="208"/>
      <c r="M16" s="207"/>
      <c r="N16" s="208"/>
      <c r="O16" s="207"/>
      <c r="P16" s="208"/>
      <c r="Q16" s="255" t="s">
        <v>641</v>
      </c>
      <c r="R16" s="211"/>
      <c r="S16" s="207"/>
      <c r="T16" s="208"/>
      <c r="U16" s="255" t="s">
        <v>641</v>
      </c>
      <c r="V16" s="208"/>
    </row>
    <row r="17" spans="1:22" x14ac:dyDescent="0.25">
      <c r="A17" s="396"/>
      <c r="B17" s="399" t="s">
        <v>101</v>
      </c>
      <c r="C17" s="402" t="s">
        <v>67</v>
      </c>
      <c r="D17" s="201" t="s">
        <v>19</v>
      </c>
      <c r="E17" s="32">
        <v>1.1000000000000001</v>
      </c>
      <c r="F17" s="208"/>
      <c r="G17" s="322" t="s">
        <v>955</v>
      </c>
      <c r="H17" s="208"/>
      <c r="I17" s="32">
        <v>1.1000000000000001</v>
      </c>
      <c r="J17" s="208"/>
      <c r="K17" s="322" t="s">
        <v>955</v>
      </c>
      <c r="L17" s="208"/>
      <c r="M17" s="207"/>
      <c r="N17" s="208"/>
      <c r="O17" s="322" t="s">
        <v>954</v>
      </c>
      <c r="P17" s="208"/>
      <c r="Q17" s="322" t="s">
        <v>955</v>
      </c>
      <c r="R17" s="208"/>
      <c r="S17" s="83"/>
      <c r="T17" s="208"/>
      <c r="U17" s="322" t="s">
        <v>954</v>
      </c>
      <c r="V17" s="208"/>
    </row>
    <row r="18" spans="1:22" x14ac:dyDescent="0.25">
      <c r="A18" s="397"/>
      <c r="B18" s="400"/>
      <c r="C18" s="406"/>
      <c r="D18" s="201" t="s">
        <v>315</v>
      </c>
      <c r="E18" s="71" t="s">
        <v>512</v>
      </c>
      <c r="F18" s="208"/>
      <c r="G18" s="338" t="s">
        <v>641</v>
      </c>
      <c r="H18" s="209"/>
      <c r="I18" s="71" t="s">
        <v>665</v>
      </c>
      <c r="J18" s="208"/>
      <c r="K18" s="71" t="s">
        <v>661</v>
      </c>
      <c r="L18" s="208"/>
      <c r="M18" s="207"/>
      <c r="N18" s="208"/>
      <c r="O18" s="255" t="s">
        <v>641</v>
      </c>
      <c r="P18" s="211"/>
      <c r="Q18" s="255" t="s">
        <v>641</v>
      </c>
      <c r="R18" s="211"/>
      <c r="S18" s="207"/>
      <c r="T18" s="208"/>
      <c r="U18" s="255" t="s">
        <v>641</v>
      </c>
      <c r="V18" s="208"/>
    </row>
    <row r="19" spans="1:22" s="73" customFormat="1" x14ac:dyDescent="0.25">
      <c r="A19" s="395" t="s">
        <v>1</v>
      </c>
      <c r="B19" s="398" t="s">
        <v>102</v>
      </c>
      <c r="C19" s="401" t="s">
        <v>68</v>
      </c>
      <c r="D19" s="200" t="s">
        <v>22</v>
      </c>
      <c r="E19" s="31"/>
      <c r="F19" s="210"/>
      <c r="G19" s="31">
        <v>-1</v>
      </c>
      <c r="H19" s="210"/>
      <c r="I19" s="31"/>
      <c r="J19" s="210"/>
      <c r="K19" s="32">
        <v>-1</v>
      </c>
      <c r="L19" s="210"/>
      <c r="M19" s="82"/>
      <c r="N19" s="210"/>
      <c r="O19" s="31">
        <v>-1</v>
      </c>
      <c r="P19" s="210"/>
      <c r="Q19" s="31"/>
      <c r="R19" s="210"/>
      <c r="S19" s="31"/>
      <c r="T19" s="210"/>
      <c r="U19" s="31"/>
      <c r="V19" s="210"/>
    </row>
    <row r="20" spans="1:22" x14ac:dyDescent="0.25">
      <c r="A20" s="396"/>
      <c r="B20" s="399"/>
      <c r="C20" s="402"/>
      <c r="D20" s="201" t="s">
        <v>24</v>
      </c>
      <c r="E20" s="207"/>
      <c r="F20" s="208"/>
      <c r="G20" s="255" t="s">
        <v>641</v>
      </c>
      <c r="H20" s="208"/>
      <c r="I20" s="207"/>
      <c r="J20" s="208"/>
      <c r="K20" s="255" t="s">
        <v>641</v>
      </c>
      <c r="L20" s="208"/>
      <c r="M20" s="207"/>
      <c r="N20" s="208"/>
      <c r="O20" s="255" t="s">
        <v>641</v>
      </c>
      <c r="P20" s="211"/>
      <c r="Q20" s="207"/>
      <c r="R20" s="208"/>
      <c r="S20" s="207"/>
      <c r="T20" s="208"/>
      <c r="U20" s="207"/>
      <c r="V20" s="208"/>
    </row>
    <row r="21" spans="1:22" s="74" customFormat="1" x14ac:dyDescent="0.25">
      <c r="A21" s="396"/>
      <c r="B21" s="399"/>
      <c r="C21" s="402" t="s">
        <v>69</v>
      </c>
      <c r="D21" s="201" t="s">
        <v>23</v>
      </c>
      <c r="E21" s="32">
        <v>1.02</v>
      </c>
      <c r="F21" s="208"/>
      <c r="G21" s="322" t="s">
        <v>955</v>
      </c>
      <c r="H21" s="208"/>
      <c r="I21" s="32">
        <v>1.02</v>
      </c>
      <c r="J21" s="208"/>
      <c r="K21" s="322" t="s">
        <v>955</v>
      </c>
      <c r="L21" s="208"/>
      <c r="M21" s="207"/>
      <c r="N21" s="208"/>
      <c r="O21" s="322" t="s">
        <v>956</v>
      </c>
      <c r="P21" s="208"/>
      <c r="Q21" s="322" t="s">
        <v>954</v>
      </c>
      <c r="R21" s="208"/>
      <c r="S21" s="32"/>
      <c r="T21" s="208"/>
      <c r="U21" s="32"/>
      <c r="V21" s="208"/>
    </row>
    <row r="22" spans="1:22" s="74" customFormat="1" x14ac:dyDescent="0.25">
      <c r="A22" s="397"/>
      <c r="B22" s="400"/>
      <c r="C22" s="406"/>
      <c r="D22" s="201" t="s">
        <v>25</v>
      </c>
      <c r="E22" s="71" t="s">
        <v>526</v>
      </c>
      <c r="F22" s="208"/>
      <c r="G22" s="338" t="s">
        <v>641</v>
      </c>
      <c r="H22" s="209"/>
      <c r="I22" s="255" t="s">
        <v>641</v>
      </c>
      <c r="J22" s="208"/>
      <c r="K22" s="255" t="s">
        <v>641</v>
      </c>
      <c r="L22" s="208"/>
      <c r="M22" s="207"/>
      <c r="N22" s="208"/>
      <c r="O22" s="255" t="s">
        <v>641</v>
      </c>
      <c r="P22" s="211"/>
      <c r="Q22" s="255" t="s">
        <v>641</v>
      </c>
      <c r="R22" s="211"/>
      <c r="S22" s="207"/>
      <c r="T22" s="208"/>
      <c r="U22" s="323"/>
      <c r="V22" s="208"/>
    </row>
    <row r="23" spans="1:22" s="73" customFormat="1" x14ac:dyDescent="0.25">
      <c r="A23" s="395" t="s">
        <v>1</v>
      </c>
      <c r="B23" s="398" t="s">
        <v>103</v>
      </c>
      <c r="C23" s="401" t="s">
        <v>70</v>
      </c>
      <c r="D23" s="200" t="s">
        <v>26</v>
      </c>
      <c r="E23" s="82"/>
      <c r="F23" s="210"/>
      <c r="G23" s="31"/>
      <c r="H23" s="210"/>
      <c r="I23" s="31"/>
      <c r="J23" s="210"/>
      <c r="K23" s="31"/>
      <c r="L23" s="210"/>
      <c r="M23" s="82"/>
      <c r="N23" s="210"/>
      <c r="O23" s="321" t="s">
        <v>955</v>
      </c>
      <c r="P23" s="210"/>
      <c r="Q23" s="31"/>
      <c r="R23" s="210"/>
      <c r="S23" s="31"/>
      <c r="T23" s="210"/>
      <c r="U23" s="31"/>
      <c r="V23" s="210"/>
    </row>
    <row r="24" spans="1:22" s="74" customFormat="1" x14ac:dyDescent="0.25">
      <c r="A24" s="396"/>
      <c r="B24" s="399"/>
      <c r="C24" s="402"/>
      <c r="D24" s="201" t="s">
        <v>28</v>
      </c>
      <c r="E24" s="207"/>
      <c r="F24" s="208"/>
      <c r="G24" s="207"/>
      <c r="H24" s="208"/>
      <c r="I24" s="207"/>
      <c r="J24" s="208"/>
      <c r="K24" s="207"/>
      <c r="L24" s="208"/>
      <c r="M24" s="207"/>
      <c r="N24" s="208"/>
      <c r="O24" s="255" t="s">
        <v>641</v>
      </c>
      <c r="P24" s="211"/>
      <c r="Q24" s="207"/>
      <c r="R24" s="208"/>
      <c r="S24" s="207"/>
      <c r="T24" s="208"/>
      <c r="U24" s="207"/>
      <c r="V24" s="208"/>
    </row>
    <row r="25" spans="1:22" s="74" customFormat="1" x14ac:dyDescent="0.25">
      <c r="A25" s="396" t="s">
        <v>1</v>
      </c>
      <c r="B25" s="399" t="s">
        <v>103</v>
      </c>
      <c r="C25" s="402" t="s">
        <v>71</v>
      </c>
      <c r="D25" s="201" t="s">
        <v>27</v>
      </c>
      <c r="E25" s="207"/>
      <c r="F25" s="208"/>
      <c r="G25" s="32"/>
      <c r="H25" s="208"/>
      <c r="I25" s="207"/>
      <c r="J25" s="208"/>
      <c r="K25" s="207"/>
      <c r="L25" s="208"/>
      <c r="M25" s="207"/>
      <c r="N25" s="208"/>
      <c r="O25" s="322" t="s">
        <v>954</v>
      </c>
      <c r="P25" s="208"/>
      <c r="Q25" s="207"/>
      <c r="R25" s="208"/>
      <c r="S25" s="207"/>
      <c r="T25" s="208"/>
      <c r="U25" s="207"/>
      <c r="V25" s="208"/>
    </row>
    <row r="26" spans="1:22" s="74" customFormat="1" x14ac:dyDescent="0.25">
      <c r="A26" s="397"/>
      <c r="B26" s="400"/>
      <c r="C26" s="406"/>
      <c r="D26" s="201" t="s">
        <v>29</v>
      </c>
      <c r="E26" s="207"/>
      <c r="F26" s="208"/>
      <c r="G26" s="207"/>
      <c r="H26" s="208"/>
      <c r="I26" s="207"/>
      <c r="J26" s="208"/>
      <c r="K26" s="207"/>
      <c r="L26" s="208"/>
      <c r="M26" s="207"/>
      <c r="N26" s="208"/>
      <c r="O26" s="338" t="s">
        <v>641</v>
      </c>
      <c r="P26" s="315"/>
      <c r="Q26" s="207"/>
      <c r="R26" s="208"/>
      <c r="S26" s="207"/>
      <c r="T26" s="208"/>
      <c r="U26" s="323"/>
      <c r="V26" s="208"/>
    </row>
    <row r="27" spans="1:22" s="73" customFormat="1" x14ac:dyDescent="0.25">
      <c r="A27" s="395" t="s">
        <v>1</v>
      </c>
      <c r="B27" s="401" t="s">
        <v>104</v>
      </c>
      <c r="C27" s="401" t="s">
        <v>72</v>
      </c>
      <c r="D27" s="200" t="s">
        <v>30</v>
      </c>
      <c r="E27" s="82"/>
      <c r="F27" s="210"/>
      <c r="G27" s="31">
        <v>-1</v>
      </c>
      <c r="H27" s="210"/>
      <c r="I27" s="82"/>
      <c r="J27" s="210"/>
      <c r="K27" s="31">
        <v>-1</v>
      </c>
      <c r="L27" s="210"/>
      <c r="M27" s="82">
        <v>0.9</v>
      </c>
      <c r="N27" s="210"/>
      <c r="O27" s="82"/>
      <c r="P27" s="210"/>
      <c r="Q27" s="82"/>
      <c r="R27" s="210"/>
      <c r="S27" s="31">
        <v>-1</v>
      </c>
      <c r="T27" s="210"/>
      <c r="U27" s="82"/>
      <c r="V27" s="210"/>
    </row>
    <row r="28" spans="1:22" x14ac:dyDescent="0.25">
      <c r="A28" s="396"/>
      <c r="B28" s="402"/>
      <c r="C28" s="402"/>
      <c r="D28" s="201" t="s">
        <v>113</v>
      </c>
      <c r="E28" s="207"/>
      <c r="F28" s="208"/>
      <c r="G28" s="255" t="s">
        <v>641</v>
      </c>
      <c r="H28" s="208"/>
      <c r="I28" s="207"/>
      <c r="J28" s="208"/>
      <c r="K28" s="71" t="s">
        <v>530</v>
      </c>
      <c r="L28" s="208"/>
      <c r="M28" s="71" t="s">
        <v>532</v>
      </c>
      <c r="N28" s="208"/>
      <c r="O28" s="207"/>
      <c r="P28" s="208"/>
      <c r="Q28" s="207"/>
      <c r="R28" s="208"/>
      <c r="S28" s="255" t="s">
        <v>641</v>
      </c>
      <c r="T28" s="211"/>
      <c r="U28" s="207"/>
      <c r="V28" s="211"/>
    </row>
    <row r="29" spans="1:22" x14ac:dyDescent="0.25">
      <c r="A29" s="396"/>
      <c r="B29" s="402"/>
      <c r="C29" s="403" t="s">
        <v>73</v>
      </c>
      <c r="D29" s="201" t="s">
        <v>31</v>
      </c>
      <c r="E29" s="32">
        <v>1.01</v>
      </c>
      <c r="F29" s="208"/>
      <c r="G29" s="32"/>
      <c r="H29" s="208"/>
      <c r="I29" s="207">
        <v>1.01</v>
      </c>
      <c r="J29" s="208"/>
      <c r="K29" s="32"/>
      <c r="L29" s="208"/>
      <c r="M29" s="83"/>
      <c r="N29" s="208"/>
      <c r="O29" s="207"/>
      <c r="P29" s="208"/>
      <c r="Q29" s="207"/>
      <c r="R29" s="208"/>
      <c r="S29" s="50">
        <v>-0.5</v>
      </c>
      <c r="T29" s="208"/>
      <c r="U29" s="207"/>
      <c r="V29" s="208"/>
    </row>
    <row r="30" spans="1:22" x14ac:dyDescent="0.25">
      <c r="A30" s="396"/>
      <c r="B30" s="402"/>
      <c r="C30" s="403"/>
      <c r="D30" s="201" t="s">
        <v>114</v>
      </c>
      <c r="E30" s="71" t="s">
        <v>633</v>
      </c>
      <c r="F30" s="208"/>
      <c r="G30" s="207"/>
      <c r="H30" s="208"/>
      <c r="I30" s="255" t="s">
        <v>641</v>
      </c>
      <c r="J30" s="208"/>
      <c r="K30" s="207"/>
      <c r="L30" s="208"/>
      <c r="M30" s="207"/>
      <c r="N30" s="208"/>
      <c r="O30" s="207"/>
      <c r="P30" s="208"/>
      <c r="Q30" s="207"/>
      <c r="R30" s="208"/>
      <c r="S30" s="255" t="s">
        <v>641</v>
      </c>
      <c r="T30" s="211"/>
      <c r="U30" s="207"/>
      <c r="V30" s="211"/>
    </row>
    <row r="31" spans="1:22" x14ac:dyDescent="0.25">
      <c r="A31" s="396"/>
      <c r="B31" s="402"/>
      <c r="C31" s="403" t="s">
        <v>74</v>
      </c>
      <c r="D31" s="201" t="s">
        <v>32</v>
      </c>
      <c r="E31" s="32">
        <v>1.02</v>
      </c>
      <c r="F31" s="208"/>
      <c r="G31" s="32"/>
      <c r="H31" s="208"/>
      <c r="I31" s="32">
        <v>1.02</v>
      </c>
      <c r="J31" s="208"/>
      <c r="K31" s="207"/>
      <c r="L31" s="208"/>
      <c r="M31" s="50">
        <v>1.02</v>
      </c>
      <c r="N31" s="208"/>
      <c r="O31" s="207"/>
      <c r="P31" s="208"/>
      <c r="Q31" s="207"/>
      <c r="R31" s="208"/>
      <c r="S31" s="50"/>
      <c r="T31" s="208"/>
      <c r="U31" s="207"/>
      <c r="V31" s="208"/>
    </row>
    <row r="32" spans="1:22" x14ac:dyDescent="0.25">
      <c r="A32" s="396"/>
      <c r="B32" s="402"/>
      <c r="C32" s="403"/>
      <c r="D32" s="201" t="s">
        <v>316</v>
      </c>
      <c r="E32" s="255" t="s">
        <v>641</v>
      </c>
      <c r="F32" s="208"/>
      <c r="G32" s="207"/>
      <c r="H32" s="208"/>
      <c r="I32" s="255" t="s">
        <v>641</v>
      </c>
      <c r="J32" s="208"/>
      <c r="K32" s="207"/>
      <c r="L32" s="208"/>
      <c r="M32" s="71" t="s">
        <v>658</v>
      </c>
      <c r="N32" s="208"/>
      <c r="O32" s="207"/>
      <c r="P32" s="208"/>
      <c r="Q32" s="207"/>
      <c r="R32" s="208"/>
      <c r="S32" s="207"/>
      <c r="T32" s="208"/>
      <c r="U32" s="207"/>
      <c r="V32" s="208"/>
    </row>
    <row r="33" spans="1:22" x14ac:dyDescent="0.25">
      <c r="A33" s="396"/>
      <c r="B33" s="402"/>
      <c r="C33" s="403" t="s">
        <v>75</v>
      </c>
      <c r="D33" s="201" t="s">
        <v>33</v>
      </c>
      <c r="E33" s="32">
        <v>1.03</v>
      </c>
      <c r="F33" s="208"/>
      <c r="G33" s="322" t="s">
        <v>954</v>
      </c>
      <c r="H33" s="208"/>
      <c r="I33" s="32">
        <v>1.03</v>
      </c>
      <c r="J33" s="208"/>
      <c r="K33" s="322" t="s">
        <v>954</v>
      </c>
      <c r="L33" s="208"/>
      <c r="M33" s="50">
        <v>1.03</v>
      </c>
      <c r="N33" s="208"/>
      <c r="O33" s="207"/>
      <c r="P33" s="208"/>
      <c r="Q33" s="207"/>
      <c r="R33" s="208"/>
      <c r="S33" s="313" t="s">
        <v>954</v>
      </c>
      <c r="T33" s="208"/>
      <c r="U33" s="207"/>
      <c r="V33" s="208"/>
    </row>
    <row r="34" spans="1:22" x14ac:dyDescent="0.25">
      <c r="A34" s="397"/>
      <c r="B34" s="406"/>
      <c r="C34" s="405"/>
      <c r="D34" s="201" t="s">
        <v>317</v>
      </c>
      <c r="E34" s="255" t="s">
        <v>641</v>
      </c>
      <c r="F34" s="208"/>
      <c r="G34" s="338" t="s">
        <v>641</v>
      </c>
      <c r="H34" s="209"/>
      <c r="I34" s="255" t="s">
        <v>641</v>
      </c>
      <c r="J34" s="208"/>
      <c r="K34" s="71" t="s">
        <v>530</v>
      </c>
      <c r="L34" s="208"/>
      <c r="M34" s="71" t="s">
        <v>532</v>
      </c>
      <c r="N34" s="208"/>
      <c r="O34" s="207"/>
      <c r="P34" s="208"/>
      <c r="Q34" s="207"/>
      <c r="R34" s="208"/>
      <c r="S34" s="255" t="s">
        <v>641</v>
      </c>
      <c r="T34" s="211"/>
      <c r="U34" s="207"/>
      <c r="V34" s="211"/>
    </row>
    <row r="35" spans="1:22" s="73" customFormat="1" x14ac:dyDescent="0.25">
      <c r="A35" s="395" t="s">
        <v>1</v>
      </c>
      <c r="B35" s="398" t="s">
        <v>105</v>
      </c>
      <c r="C35" s="401" t="s">
        <v>76</v>
      </c>
      <c r="D35" s="200" t="s">
        <v>34</v>
      </c>
      <c r="E35" s="31">
        <v>0.9</v>
      </c>
      <c r="F35" s="210"/>
      <c r="G35" s="31"/>
      <c r="H35" s="210"/>
      <c r="I35" s="31">
        <v>0.9</v>
      </c>
      <c r="J35" s="210"/>
      <c r="K35" s="31"/>
      <c r="L35" s="210"/>
      <c r="M35" s="31">
        <v>0.9</v>
      </c>
      <c r="N35" s="210"/>
      <c r="O35" s="82"/>
      <c r="P35" s="210"/>
      <c r="Q35" s="82"/>
      <c r="R35" s="210"/>
      <c r="S35" s="31">
        <v>-1</v>
      </c>
      <c r="T35" s="210"/>
      <c r="U35" s="82"/>
      <c r="V35" s="210"/>
    </row>
    <row r="36" spans="1:22" x14ac:dyDescent="0.25">
      <c r="A36" s="396"/>
      <c r="B36" s="399"/>
      <c r="C36" s="402"/>
      <c r="D36" s="201" t="s">
        <v>115</v>
      </c>
      <c r="E36" s="71" t="s">
        <v>634</v>
      </c>
      <c r="F36" s="208"/>
      <c r="G36" s="207"/>
      <c r="H36" s="208"/>
      <c r="I36" s="255" t="s">
        <v>641</v>
      </c>
      <c r="J36" s="208"/>
      <c r="K36" s="207"/>
      <c r="L36" s="208"/>
      <c r="M36" s="71" t="s">
        <v>533</v>
      </c>
      <c r="N36" s="208"/>
      <c r="O36" s="207"/>
      <c r="P36" s="208"/>
      <c r="Q36" s="207"/>
      <c r="R36" s="208"/>
      <c r="S36" s="255" t="s">
        <v>641</v>
      </c>
      <c r="T36" s="211"/>
      <c r="U36" s="207"/>
      <c r="V36" s="211"/>
    </row>
    <row r="37" spans="1:22" ht="25.5" customHeight="1" x14ac:dyDescent="0.25">
      <c r="A37" s="396"/>
      <c r="B37" s="399"/>
      <c r="C37" s="403" t="s">
        <v>77</v>
      </c>
      <c r="D37" s="201" t="s">
        <v>35</v>
      </c>
      <c r="E37" s="32">
        <v>1.01</v>
      </c>
      <c r="F37" s="208"/>
      <c r="G37" s="32">
        <v>-0.5</v>
      </c>
      <c r="H37" s="208"/>
      <c r="I37" s="32">
        <v>1.01</v>
      </c>
      <c r="J37" s="208"/>
      <c r="K37" s="50"/>
      <c r="L37" s="34"/>
      <c r="M37" s="32">
        <v>1.01</v>
      </c>
      <c r="N37" s="34"/>
      <c r="O37" s="207"/>
      <c r="P37" s="208"/>
      <c r="Q37" s="207"/>
      <c r="R37" s="208"/>
      <c r="S37" s="32">
        <v>-0.5</v>
      </c>
      <c r="T37" s="208"/>
      <c r="U37" s="207"/>
      <c r="V37" s="208"/>
    </row>
    <row r="38" spans="1:22" x14ac:dyDescent="0.25">
      <c r="A38" s="396"/>
      <c r="B38" s="399"/>
      <c r="C38" s="403"/>
      <c r="D38" s="201" t="s">
        <v>116</v>
      </c>
      <c r="E38" s="255" t="s">
        <v>641</v>
      </c>
      <c r="F38" s="208"/>
      <c r="G38" s="255" t="s">
        <v>641</v>
      </c>
      <c r="H38" s="208"/>
      <c r="I38" s="255" t="s">
        <v>641</v>
      </c>
      <c r="J38" s="208"/>
      <c r="K38" s="207"/>
      <c r="L38" s="208"/>
      <c r="M38" s="71" t="s">
        <v>534</v>
      </c>
      <c r="N38" s="208"/>
      <c r="O38" s="207"/>
      <c r="P38" s="208"/>
      <c r="Q38" s="207"/>
      <c r="R38" s="208"/>
      <c r="S38" s="255" t="s">
        <v>641</v>
      </c>
      <c r="T38" s="211"/>
      <c r="U38" s="207"/>
      <c r="V38" s="211"/>
    </row>
    <row r="39" spans="1:22" x14ac:dyDescent="0.25">
      <c r="A39" s="396"/>
      <c r="B39" s="399"/>
      <c r="C39" s="403" t="s">
        <v>78</v>
      </c>
      <c r="D39" s="201" t="s">
        <v>36</v>
      </c>
      <c r="E39" s="32">
        <v>1.02</v>
      </c>
      <c r="F39" s="208"/>
      <c r="G39" s="32">
        <v>-1</v>
      </c>
      <c r="H39" s="208"/>
      <c r="I39" s="32">
        <v>1.02</v>
      </c>
      <c r="J39" s="208"/>
      <c r="K39" s="32">
        <v>-1</v>
      </c>
      <c r="L39" s="208"/>
      <c r="M39" s="32">
        <v>1.02</v>
      </c>
      <c r="N39" s="208"/>
      <c r="O39" s="207"/>
      <c r="P39" s="208"/>
      <c r="Q39" s="32">
        <v>-0.5</v>
      </c>
      <c r="R39" s="208"/>
      <c r="S39" s="313" t="s">
        <v>954</v>
      </c>
      <c r="T39" s="208"/>
      <c r="U39" s="207"/>
      <c r="V39" s="208"/>
    </row>
    <row r="40" spans="1:22" x14ac:dyDescent="0.25">
      <c r="A40" s="397"/>
      <c r="B40" s="400"/>
      <c r="C40" s="405"/>
      <c r="D40" s="201" t="s">
        <v>117</v>
      </c>
      <c r="E40" s="71" t="s">
        <v>513</v>
      </c>
      <c r="F40" s="208"/>
      <c r="G40" s="338" t="s">
        <v>641</v>
      </c>
      <c r="H40" s="209"/>
      <c r="I40" s="255" t="s">
        <v>641</v>
      </c>
      <c r="J40" s="208"/>
      <c r="K40" s="71" t="s">
        <v>530</v>
      </c>
      <c r="L40" s="208"/>
      <c r="M40" s="71" t="s">
        <v>535</v>
      </c>
      <c r="N40" s="208"/>
      <c r="O40" s="207"/>
      <c r="P40" s="208"/>
      <c r="Q40" s="255" t="s">
        <v>641</v>
      </c>
      <c r="R40" s="211"/>
      <c r="S40" s="255" t="s">
        <v>641</v>
      </c>
      <c r="T40" s="211"/>
      <c r="U40" s="207"/>
      <c r="V40" s="211"/>
    </row>
    <row r="41" spans="1:22" s="73" customFormat="1" ht="25.5" customHeight="1" x14ac:dyDescent="0.25">
      <c r="A41" s="395" t="s">
        <v>1</v>
      </c>
      <c r="B41" s="401" t="s">
        <v>106</v>
      </c>
      <c r="C41" s="401" t="s">
        <v>79</v>
      </c>
      <c r="D41" s="200" t="s">
        <v>37</v>
      </c>
      <c r="E41" s="31">
        <v>0.8</v>
      </c>
      <c r="F41" s="210"/>
      <c r="G41" s="31"/>
      <c r="H41" s="33"/>
      <c r="I41" s="31">
        <v>0.8</v>
      </c>
      <c r="J41" s="210"/>
      <c r="K41" s="31">
        <v>-2</v>
      </c>
      <c r="L41" s="210"/>
      <c r="M41" s="31">
        <v>0.8</v>
      </c>
      <c r="N41" s="210"/>
      <c r="O41" s="82"/>
      <c r="P41" s="210"/>
      <c r="Q41" s="82"/>
      <c r="R41" s="210"/>
      <c r="S41" s="31">
        <v>-1</v>
      </c>
      <c r="T41" s="210"/>
      <c r="U41" s="82"/>
      <c r="V41" s="210"/>
    </row>
    <row r="42" spans="1:22" x14ac:dyDescent="0.25">
      <c r="A42" s="396"/>
      <c r="B42" s="402"/>
      <c r="C42" s="402"/>
      <c r="D42" s="201" t="s">
        <v>118</v>
      </c>
      <c r="E42" s="71" t="s">
        <v>635</v>
      </c>
      <c r="F42" s="208"/>
      <c r="G42" s="207"/>
      <c r="H42" s="208"/>
      <c r="I42" s="255" t="s">
        <v>641</v>
      </c>
      <c r="J42" s="208"/>
      <c r="K42" s="97" t="s">
        <v>662</v>
      </c>
      <c r="L42" s="208"/>
      <c r="M42" s="71" t="s">
        <v>536</v>
      </c>
      <c r="N42" s="208"/>
      <c r="O42" s="207"/>
      <c r="P42" s="208"/>
      <c r="Q42" s="207"/>
      <c r="R42" s="208"/>
      <c r="S42" s="255" t="s">
        <v>641</v>
      </c>
      <c r="T42" s="211"/>
      <c r="U42" s="207"/>
      <c r="V42" s="211"/>
    </row>
    <row r="43" spans="1:22" ht="25.5" customHeight="1" x14ac:dyDescent="0.25">
      <c r="A43" s="396"/>
      <c r="B43" s="402"/>
      <c r="C43" s="403" t="s">
        <v>80</v>
      </c>
      <c r="D43" s="201" t="s">
        <v>38</v>
      </c>
      <c r="E43" s="32"/>
      <c r="F43" s="208"/>
      <c r="G43" s="32"/>
      <c r="H43" s="208"/>
      <c r="I43" s="32"/>
      <c r="J43" s="208"/>
      <c r="K43" s="50">
        <v>-0.5</v>
      </c>
      <c r="L43" s="208"/>
      <c r="M43" s="50"/>
      <c r="N43" s="208"/>
      <c r="O43" s="207"/>
      <c r="P43" s="208"/>
      <c r="Q43" s="207"/>
      <c r="R43" s="208"/>
      <c r="S43" s="50">
        <v>-0.5</v>
      </c>
      <c r="T43" s="208"/>
      <c r="U43" s="207"/>
      <c r="V43" s="208"/>
    </row>
    <row r="44" spans="1:22" x14ac:dyDescent="0.25">
      <c r="A44" s="396"/>
      <c r="B44" s="402"/>
      <c r="C44" s="403"/>
      <c r="D44" s="201" t="s">
        <v>119</v>
      </c>
      <c r="E44" s="207"/>
      <c r="F44" s="208"/>
      <c r="G44" s="207"/>
      <c r="H44" s="208"/>
      <c r="I44" s="207"/>
      <c r="J44" s="208"/>
      <c r="K44" s="97" t="s">
        <v>662</v>
      </c>
      <c r="L44" s="208"/>
      <c r="M44" s="207"/>
      <c r="N44" s="208"/>
      <c r="O44" s="207"/>
      <c r="P44" s="208"/>
      <c r="Q44" s="207"/>
      <c r="R44" s="208"/>
      <c r="S44" s="255" t="s">
        <v>641</v>
      </c>
      <c r="T44" s="211"/>
      <c r="U44" s="207"/>
      <c r="V44" s="211"/>
    </row>
    <row r="45" spans="1:22" x14ac:dyDescent="0.25">
      <c r="A45" s="396"/>
      <c r="B45" s="402"/>
      <c r="C45" s="403" t="s">
        <v>81</v>
      </c>
      <c r="D45" s="201" t="s">
        <v>39</v>
      </c>
      <c r="E45" s="32">
        <v>1.05</v>
      </c>
      <c r="F45" s="208"/>
      <c r="G45" s="32"/>
      <c r="H45" s="208"/>
      <c r="I45" s="32">
        <v>1.05</v>
      </c>
      <c r="J45" s="208"/>
      <c r="K45" s="50"/>
      <c r="L45" s="208"/>
      <c r="M45" s="32">
        <v>1.05</v>
      </c>
      <c r="N45" s="208"/>
      <c r="O45" s="207"/>
      <c r="P45" s="208"/>
      <c r="Q45" s="207"/>
      <c r="R45" s="208"/>
      <c r="S45" s="50"/>
      <c r="T45" s="208"/>
      <c r="U45" s="207"/>
      <c r="V45" s="208"/>
    </row>
    <row r="46" spans="1:22" x14ac:dyDescent="0.25">
      <c r="A46" s="396"/>
      <c r="B46" s="402"/>
      <c r="C46" s="403"/>
      <c r="D46" s="201" t="s">
        <v>120</v>
      </c>
      <c r="E46" s="71" t="s">
        <v>527</v>
      </c>
      <c r="F46" s="208"/>
      <c r="G46" s="207"/>
      <c r="H46" s="208"/>
      <c r="I46" s="255" t="s">
        <v>641</v>
      </c>
      <c r="J46" s="208"/>
      <c r="K46" s="207"/>
      <c r="L46" s="208"/>
      <c r="M46" s="71" t="s">
        <v>537</v>
      </c>
      <c r="N46" s="208"/>
      <c r="O46" s="207"/>
      <c r="P46" s="208"/>
      <c r="Q46" s="207"/>
      <c r="R46" s="208"/>
      <c r="S46" s="207"/>
      <c r="T46" s="208"/>
      <c r="U46" s="207"/>
      <c r="V46" s="208"/>
    </row>
    <row r="47" spans="1:22" x14ac:dyDescent="0.25">
      <c r="A47" s="396"/>
      <c r="B47" s="402"/>
      <c r="C47" s="403" t="s">
        <v>82</v>
      </c>
      <c r="D47" s="201" t="s">
        <v>40</v>
      </c>
      <c r="E47" s="32">
        <v>1.2</v>
      </c>
      <c r="F47" s="208"/>
      <c r="G47" s="322" t="s">
        <v>956</v>
      </c>
      <c r="H47" s="208"/>
      <c r="I47" s="32">
        <v>1.2</v>
      </c>
      <c r="J47" s="208"/>
      <c r="K47" s="322" t="s">
        <v>955</v>
      </c>
      <c r="L47" s="208"/>
      <c r="M47" s="32">
        <v>1.2</v>
      </c>
      <c r="N47" s="208"/>
      <c r="O47" s="207"/>
      <c r="P47" s="208"/>
      <c r="Q47" s="207"/>
      <c r="R47" s="208"/>
      <c r="S47" s="313" t="s">
        <v>954</v>
      </c>
      <c r="T47" s="208"/>
      <c r="U47" s="207"/>
      <c r="V47" s="208"/>
    </row>
    <row r="48" spans="1:22" x14ac:dyDescent="0.25">
      <c r="A48" s="397"/>
      <c r="B48" s="406"/>
      <c r="C48" s="403"/>
      <c r="D48" s="201" t="s">
        <v>121</v>
      </c>
      <c r="E48" s="71" t="s">
        <v>527</v>
      </c>
      <c r="F48" s="208"/>
      <c r="G48" s="338" t="s">
        <v>641</v>
      </c>
      <c r="H48" s="209"/>
      <c r="I48" s="255" t="s">
        <v>641</v>
      </c>
      <c r="J48" s="208"/>
      <c r="K48" s="97" t="s">
        <v>662</v>
      </c>
      <c r="L48" s="208"/>
      <c r="M48" s="71" t="s">
        <v>524</v>
      </c>
      <c r="N48" s="208"/>
      <c r="O48" s="207"/>
      <c r="P48" s="208"/>
      <c r="Q48" s="207"/>
      <c r="R48" s="208"/>
      <c r="S48" s="255" t="s">
        <v>641</v>
      </c>
      <c r="T48" s="211"/>
      <c r="U48" s="207"/>
      <c r="V48" s="211"/>
    </row>
    <row r="49" spans="1:22" s="73" customFormat="1" x14ac:dyDescent="0.25">
      <c r="A49" s="395" t="s">
        <v>1</v>
      </c>
      <c r="B49" s="398" t="s">
        <v>107</v>
      </c>
      <c r="C49" s="404" t="s">
        <v>83</v>
      </c>
      <c r="D49" s="200" t="s">
        <v>41</v>
      </c>
      <c r="E49" s="31"/>
      <c r="F49" s="210"/>
      <c r="G49" s="31"/>
      <c r="H49" s="210"/>
      <c r="I49" s="31"/>
      <c r="J49" s="210"/>
      <c r="K49" s="31"/>
      <c r="L49" s="210"/>
      <c r="M49" s="31"/>
      <c r="N49" s="210"/>
      <c r="O49" s="82"/>
      <c r="P49" s="210"/>
      <c r="Q49" s="82"/>
      <c r="R49" s="210"/>
      <c r="S49" s="31"/>
      <c r="T49" s="210"/>
      <c r="U49" s="82"/>
      <c r="V49" s="210"/>
    </row>
    <row r="50" spans="1:22" x14ac:dyDescent="0.25">
      <c r="A50" s="396"/>
      <c r="B50" s="399"/>
      <c r="C50" s="403"/>
      <c r="D50" s="201" t="s">
        <v>318</v>
      </c>
      <c r="E50" s="207"/>
      <c r="F50" s="208"/>
      <c r="G50" s="207"/>
      <c r="H50" s="208"/>
      <c r="I50" s="207"/>
      <c r="J50" s="208"/>
      <c r="K50" s="207"/>
      <c r="L50" s="208"/>
      <c r="M50" s="207"/>
      <c r="N50" s="208"/>
      <c r="O50" s="207"/>
      <c r="P50" s="208"/>
      <c r="Q50" s="207"/>
      <c r="R50" s="208"/>
      <c r="S50" s="207"/>
      <c r="T50" s="208"/>
      <c r="U50" s="207"/>
      <c r="V50" s="208"/>
    </row>
    <row r="51" spans="1:22" x14ac:dyDescent="0.25">
      <c r="A51" s="396" t="s">
        <v>1</v>
      </c>
      <c r="B51" s="399"/>
      <c r="C51" s="403" t="s">
        <v>84</v>
      </c>
      <c r="D51" s="201" t="s">
        <v>42</v>
      </c>
      <c r="E51" s="32"/>
      <c r="F51" s="208"/>
      <c r="G51" s="32"/>
      <c r="H51" s="208"/>
      <c r="I51" s="83"/>
      <c r="J51" s="208"/>
      <c r="K51" s="50"/>
      <c r="L51" s="208"/>
      <c r="M51" s="83"/>
      <c r="N51" s="208"/>
      <c r="O51" s="207"/>
      <c r="P51" s="208"/>
      <c r="Q51" s="207"/>
      <c r="R51" s="208"/>
      <c r="S51" s="83"/>
      <c r="T51" s="208"/>
      <c r="U51" s="207"/>
      <c r="V51" s="208"/>
    </row>
    <row r="52" spans="1:22" x14ac:dyDescent="0.25">
      <c r="A52" s="397"/>
      <c r="B52" s="400"/>
      <c r="C52" s="405"/>
      <c r="D52" s="201" t="s">
        <v>319</v>
      </c>
      <c r="E52" s="207"/>
      <c r="F52" s="208"/>
      <c r="G52" s="207"/>
      <c r="H52" s="208"/>
      <c r="I52" s="207"/>
      <c r="J52" s="208"/>
      <c r="K52" s="207"/>
      <c r="L52" s="208"/>
      <c r="M52" s="207"/>
      <c r="N52" s="208"/>
      <c r="O52" s="207"/>
      <c r="P52" s="208"/>
      <c r="Q52" s="207"/>
      <c r="R52" s="208"/>
      <c r="S52" s="207"/>
      <c r="T52" s="208"/>
      <c r="U52" s="207"/>
      <c r="V52" s="208"/>
    </row>
    <row r="53" spans="1:22" s="73" customFormat="1" x14ac:dyDescent="0.25">
      <c r="A53" s="395" t="s">
        <v>1</v>
      </c>
      <c r="B53" s="401" t="s">
        <v>108</v>
      </c>
      <c r="C53" s="404" t="s">
        <v>85</v>
      </c>
      <c r="D53" s="200" t="s">
        <v>43</v>
      </c>
      <c r="E53" s="31"/>
      <c r="F53" s="210"/>
      <c r="G53" s="321" t="s">
        <v>954</v>
      </c>
      <c r="H53" s="210"/>
      <c r="I53" s="82"/>
      <c r="J53" s="210"/>
      <c r="K53" s="321" t="s">
        <v>954</v>
      </c>
      <c r="L53" s="210"/>
      <c r="M53" s="82"/>
      <c r="N53" s="210"/>
      <c r="O53" s="82"/>
      <c r="P53" s="210"/>
      <c r="Q53" s="82"/>
      <c r="R53" s="210"/>
      <c r="S53" s="82"/>
      <c r="T53" s="210"/>
      <c r="U53" s="82"/>
      <c r="V53" s="210"/>
    </row>
    <row r="54" spans="1:22" x14ac:dyDescent="0.25">
      <c r="A54" s="396"/>
      <c r="B54" s="402"/>
      <c r="C54" s="403"/>
      <c r="D54" s="201" t="s">
        <v>122</v>
      </c>
      <c r="E54" s="207"/>
      <c r="F54" s="208"/>
      <c r="G54" s="255" t="s">
        <v>641</v>
      </c>
      <c r="H54" s="208"/>
      <c r="I54" s="207"/>
      <c r="J54" s="208"/>
      <c r="K54" s="71" t="s">
        <v>518</v>
      </c>
      <c r="L54" s="208"/>
      <c r="M54" s="207"/>
      <c r="N54" s="208"/>
      <c r="O54" s="207"/>
      <c r="P54" s="208"/>
      <c r="Q54" s="207"/>
      <c r="R54" s="208"/>
      <c r="S54" s="207"/>
      <c r="T54" s="208"/>
      <c r="U54" s="207"/>
      <c r="V54" s="208"/>
    </row>
    <row r="55" spans="1:22" x14ac:dyDescent="0.25">
      <c r="A55" s="396"/>
      <c r="B55" s="402"/>
      <c r="C55" s="403" t="s">
        <v>86</v>
      </c>
      <c r="D55" s="201" t="s">
        <v>44</v>
      </c>
      <c r="E55" s="32">
        <v>1.02</v>
      </c>
      <c r="F55" s="208"/>
      <c r="G55" s="322" t="s">
        <v>955</v>
      </c>
      <c r="H55" s="208"/>
      <c r="I55" s="32">
        <v>1.02</v>
      </c>
      <c r="J55" s="208"/>
      <c r="K55" s="322" t="s">
        <v>955</v>
      </c>
      <c r="L55" s="208"/>
      <c r="M55" s="32">
        <v>1.02</v>
      </c>
      <c r="N55" s="208"/>
      <c r="O55" s="207"/>
      <c r="P55" s="208"/>
      <c r="Q55" s="207"/>
      <c r="R55" s="208"/>
      <c r="S55" s="83"/>
      <c r="T55" s="208"/>
      <c r="U55" s="207"/>
      <c r="V55" s="208"/>
    </row>
    <row r="56" spans="1:22" x14ac:dyDescent="0.25">
      <c r="A56" s="396"/>
      <c r="B56" s="402"/>
      <c r="C56" s="403"/>
      <c r="D56" s="201" t="s">
        <v>123</v>
      </c>
      <c r="E56" s="71" t="s">
        <v>514</v>
      </c>
      <c r="F56" s="208"/>
      <c r="G56" s="255" t="s">
        <v>641</v>
      </c>
      <c r="H56" s="208"/>
      <c r="I56" s="255" t="s">
        <v>641</v>
      </c>
      <c r="J56" s="208"/>
      <c r="K56" s="71" t="s">
        <v>518</v>
      </c>
      <c r="L56" s="208"/>
      <c r="M56" s="71" t="s">
        <v>538</v>
      </c>
      <c r="N56" s="208"/>
      <c r="O56" s="207"/>
      <c r="P56" s="208"/>
      <c r="Q56" s="207"/>
      <c r="R56" s="208"/>
      <c r="S56" s="207"/>
      <c r="T56" s="208"/>
      <c r="U56" s="207"/>
      <c r="V56" s="208"/>
    </row>
    <row r="57" spans="1:22" x14ac:dyDescent="0.25">
      <c r="A57" s="396"/>
      <c r="B57" s="402"/>
      <c r="C57" s="403" t="s">
        <v>87</v>
      </c>
      <c r="D57" s="201" t="s">
        <v>45</v>
      </c>
      <c r="E57" s="32">
        <v>1.05</v>
      </c>
      <c r="F57" s="208"/>
      <c r="G57" s="322" t="s">
        <v>955</v>
      </c>
      <c r="H57" s="208"/>
      <c r="I57" s="32">
        <v>1.05</v>
      </c>
      <c r="J57" s="208"/>
      <c r="K57" s="322" t="s">
        <v>955</v>
      </c>
      <c r="L57" s="208"/>
      <c r="M57" s="32">
        <v>1.05</v>
      </c>
      <c r="N57" s="208"/>
      <c r="O57" s="207"/>
      <c r="P57" s="208"/>
      <c r="Q57" s="207"/>
      <c r="R57" s="208"/>
      <c r="S57" s="83"/>
      <c r="T57" s="208"/>
      <c r="U57" s="207"/>
      <c r="V57" s="208"/>
    </row>
    <row r="58" spans="1:22" x14ac:dyDescent="0.25">
      <c r="A58" s="397"/>
      <c r="B58" s="406"/>
      <c r="C58" s="405"/>
      <c r="D58" s="201" t="s">
        <v>124</v>
      </c>
      <c r="E58" s="71" t="s">
        <v>514</v>
      </c>
      <c r="F58" s="208"/>
      <c r="G58" s="255" t="s">
        <v>641</v>
      </c>
      <c r="H58" s="208"/>
      <c r="I58" s="255" t="s">
        <v>641</v>
      </c>
      <c r="J58" s="208"/>
      <c r="K58" s="198" t="s">
        <v>518</v>
      </c>
      <c r="L58" s="208"/>
      <c r="M58" s="71" t="s">
        <v>538</v>
      </c>
      <c r="N58" s="208"/>
      <c r="O58" s="207"/>
      <c r="P58" s="208"/>
      <c r="Q58" s="207"/>
      <c r="R58" s="208"/>
      <c r="S58" s="207"/>
      <c r="T58" s="208"/>
      <c r="U58" s="207"/>
      <c r="V58" s="208"/>
    </row>
    <row r="59" spans="1:22" s="73" customFormat="1" x14ac:dyDescent="0.25">
      <c r="A59" s="395" t="s">
        <v>1</v>
      </c>
      <c r="B59" s="398" t="s">
        <v>109</v>
      </c>
      <c r="C59" s="404" t="s">
        <v>88</v>
      </c>
      <c r="D59" s="200" t="s">
        <v>46</v>
      </c>
      <c r="E59" s="82"/>
      <c r="F59" s="33">
        <v>0.8</v>
      </c>
      <c r="G59" s="31"/>
      <c r="H59" s="33">
        <v>-1</v>
      </c>
      <c r="I59" s="31"/>
      <c r="J59" s="33">
        <v>0.8</v>
      </c>
      <c r="K59" s="31"/>
      <c r="L59" s="33">
        <v>-1</v>
      </c>
      <c r="M59" s="31"/>
      <c r="N59" s="210">
        <v>0.8</v>
      </c>
      <c r="O59" s="82"/>
      <c r="P59" s="210"/>
      <c r="Q59" s="82"/>
      <c r="R59" s="210"/>
      <c r="S59" s="82"/>
      <c r="T59" s="210"/>
      <c r="U59" s="82"/>
      <c r="V59" s="210"/>
    </row>
    <row r="60" spans="1:22" x14ac:dyDescent="0.25">
      <c r="A60" s="396"/>
      <c r="B60" s="399"/>
      <c r="C60" s="403"/>
      <c r="D60" s="201" t="s">
        <v>125</v>
      </c>
      <c r="E60" s="207"/>
      <c r="F60" s="312" t="s">
        <v>641</v>
      </c>
      <c r="G60" s="207"/>
      <c r="H60" s="84" t="s">
        <v>659</v>
      </c>
      <c r="I60" s="207"/>
      <c r="J60" s="312" t="s">
        <v>641</v>
      </c>
      <c r="K60" s="207"/>
      <c r="L60" s="84" t="s">
        <v>825</v>
      </c>
      <c r="M60" s="207"/>
      <c r="N60" s="84" t="s">
        <v>519</v>
      </c>
      <c r="O60" s="207"/>
      <c r="P60" s="208"/>
      <c r="Q60" s="207"/>
      <c r="R60" s="208"/>
      <c r="S60" s="207"/>
      <c r="T60" s="208"/>
      <c r="U60" s="207"/>
      <c r="V60" s="208"/>
    </row>
    <row r="61" spans="1:22" x14ac:dyDescent="0.25">
      <c r="A61" s="396"/>
      <c r="B61" s="399"/>
      <c r="C61" s="403" t="s">
        <v>89</v>
      </c>
      <c r="D61" s="201" t="s">
        <v>47</v>
      </c>
      <c r="E61" s="207"/>
      <c r="F61" s="34"/>
      <c r="G61" s="32"/>
      <c r="H61" s="314" t="s">
        <v>954</v>
      </c>
      <c r="I61" s="83"/>
      <c r="J61" s="34"/>
      <c r="K61" s="83"/>
      <c r="L61" s="314" t="s">
        <v>954</v>
      </c>
      <c r="M61" s="83"/>
      <c r="N61" s="208"/>
      <c r="O61" s="207"/>
      <c r="P61" s="208"/>
      <c r="Q61" s="207"/>
      <c r="R61" s="208"/>
      <c r="S61" s="83"/>
      <c r="T61" s="208"/>
      <c r="U61" s="207"/>
      <c r="V61" s="208"/>
    </row>
    <row r="62" spans="1:22" x14ac:dyDescent="0.25">
      <c r="A62" s="396"/>
      <c r="B62" s="399"/>
      <c r="C62" s="403"/>
      <c r="D62" s="201" t="s">
        <v>126</v>
      </c>
      <c r="E62" s="207"/>
      <c r="F62" s="208"/>
      <c r="G62" s="207"/>
      <c r="H62" s="84" t="s">
        <v>659</v>
      </c>
      <c r="I62" s="207"/>
      <c r="J62" s="208"/>
      <c r="K62" s="207"/>
      <c r="L62" s="84" t="s">
        <v>825</v>
      </c>
      <c r="M62" s="207"/>
      <c r="N62" s="208"/>
      <c r="O62" s="207"/>
      <c r="P62" s="208"/>
      <c r="Q62" s="207"/>
      <c r="R62" s="208"/>
      <c r="S62" s="207"/>
      <c r="T62" s="208"/>
      <c r="U62" s="207"/>
      <c r="V62" s="208"/>
    </row>
    <row r="63" spans="1:22" x14ac:dyDescent="0.25">
      <c r="A63" s="396"/>
      <c r="B63" s="399"/>
      <c r="C63" s="403" t="s">
        <v>90</v>
      </c>
      <c r="D63" s="201" t="s">
        <v>48</v>
      </c>
      <c r="E63" s="207"/>
      <c r="F63" s="34">
        <v>1.05</v>
      </c>
      <c r="G63" s="32"/>
      <c r="H63" s="314" t="s">
        <v>955</v>
      </c>
      <c r="I63" s="83"/>
      <c r="J63" s="34">
        <v>1.05</v>
      </c>
      <c r="K63" s="83"/>
      <c r="L63" s="314" t="s">
        <v>955</v>
      </c>
      <c r="M63" s="83"/>
      <c r="N63" s="208"/>
      <c r="O63" s="207"/>
      <c r="P63" s="208"/>
      <c r="Q63" s="32"/>
      <c r="R63" s="208"/>
      <c r="S63" s="50"/>
      <c r="T63" s="208"/>
      <c r="U63" s="32"/>
      <c r="V63" s="208"/>
    </row>
    <row r="64" spans="1:22" x14ac:dyDescent="0.25">
      <c r="A64" s="397"/>
      <c r="B64" s="400"/>
      <c r="C64" s="405"/>
      <c r="D64" s="201" t="s">
        <v>127</v>
      </c>
      <c r="E64" s="207"/>
      <c r="F64" s="312" t="s">
        <v>641</v>
      </c>
      <c r="G64" s="207"/>
      <c r="H64" s="84" t="s">
        <v>659</v>
      </c>
      <c r="I64" s="207"/>
      <c r="J64" s="312" t="s">
        <v>641</v>
      </c>
      <c r="K64" s="207"/>
      <c r="L64" s="260" t="s">
        <v>825</v>
      </c>
      <c r="M64" s="207"/>
      <c r="N64" s="208"/>
      <c r="O64" s="207"/>
      <c r="P64" s="208"/>
      <c r="Q64" s="207"/>
      <c r="R64" s="208"/>
      <c r="S64" s="207"/>
      <c r="T64" s="208"/>
      <c r="U64" s="207"/>
      <c r="V64" s="208"/>
    </row>
    <row r="65" spans="1:22" s="73" customFormat="1" x14ac:dyDescent="0.25">
      <c r="A65" s="395" t="s">
        <v>1</v>
      </c>
      <c r="B65" s="401" t="s">
        <v>110</v>
      </c>
      <c r="C65" s="404" t="s">
        <v>91</v>
      </c>
      <c r="D65" s="200" t="s">
        <v>49</v>
      </c>
      <c r="E65" s="82"/>
      <c r="F65" s="33"/>
      <c r="G65" s="31">
        <v>-1</v>
      </c>
      <c r="H65" s="33"/>
      <c r="I65" s="82"/>
      <c r="J65" s="33"/>
      <c r="K65" s="31">
        <v>-1</v>
      </c>
      <c r="L65" s="33"/>
      <c r="M65" s="82"/>
      <c r="N65" s="210"/>
      <c r="O65" s="82"/>
      <c r="P65" s="210"/>
      <c r="Q65" s="31"/>
      <c r="R65" s="210"/>
      <c r="S65" s="31"/>
      <c r="T65" s="210"/>
      <c r="U65" s="31"/>
      <c r="V65" s="210"/>
    </row>
    <row r="66" spans="1:22" x14ac:dyDescent="0.25">
      <c r="A66" s="396"/>
      <c r="B66" s="402"/>
      <c r="C66" s="403"/>
      <c r="D66" s="201" t="s">
        <v>128</v>
      </c>
      <c r="E66" s="207"/>
      <c r="F66" s="208"/>
      <c r="G66" s="255" t="s">
        <v>641</v>
      </c>
      <c r="H66" s="208"/>
      <c r="I66" s="207"/>
      <c r="J66" s="208"/>
      <c r="K66" s="255" t="s">
        <v>641</v>
      </c>
      <c r="L66" s="208"/>
      <c r="M66" s="207"/>
      <c r="N66" s="208"/>
      <c r="O66" s="207"/>
      <c r="P66" s="208"/>
      <c r="Q66" s="207"/>
      <c r="R66" s="208"/>
      <c r="S66" s="207"/>
      <c r="T66" s="208"/>
      <c r="U66" s="207"/>
      <c r="V66" s="208"/>
    </row>
    <row r="67" spans="1:22" x14ac:dyDescent="0.25">
      <c r="A67" s="396" t="s">
        <v>1</v>
      </c>
      <c r="B67" s="402"/>
      <c r="C67" s="403" t="s">
        <v>92</v>
      </c>
      <c r="D67" s="201" t="s">
        <v>50</v>
      </c>
      <c r="E67" s="32">
        <v>1.1000000000000001</v>
      </c>
      <c r="F67" s="34"/>
      <c r="G67" s="322" t="s">
        <v>954</v>
      </c>
      <c r="H67" s="34"/>
      <c r="I67" s="32">
        <v>1.05</v>
      </c>
      <c r="J67" s="208"/>
      <c r="K67" s="322" t="s">
        <v>954</v>
      </c>
      <c r="L67" s="34"/>
      <c r="M67" s="50">
        <v>1.1000000000000001</v>
      </c>
      <c r="N67" s="208"/>
      <c r="O67" s="322" t="s">
        <v>954</v>
      </c>
      <c r="P67" s="208"/>
      <c r="Q67" s="32"/>
      <c r="R67" s="208"/>
      <c r="S67" s="50"/>
      <c r="T67" s="208"/>
      <c r="U67" s="322" t="s">
        <v>957</v>
      </c>
      <c r="V67" s="208"/>
    </row>
    <row r="68" spans="1:22" x14ac:dyDescent="0.25">
      <c r="A68" s="397"/>
      <c r="B68" s="406"/>
      <c r="C68" s="405"/>
      <c r="D68" s="201" t="s">
        <v>320</v>
      </c>
      <c r="E68" s="71" t="s">
        <v>515</v>
      </c>
      <c r="F68" s="208"/>
      <c r="G68" s="338" t="s">
        <v>641</v>
      </c>
      <c r="H68" s="209"/>
      <c r="I68" s="255" t="s">
        <v>641</v>
      </c>
      <c r="J68" s="208"/>
      <c r="K68" s="198" t="s">
        <v>520</v>
      </c>
      <c r="L68" s="208"/>
      <c r="M68" s="84" t="s">
        <v>539</v>
      </c>
      <c r="N68" s="208"/>
      <c r="O68" s="255" t="s">
        <v>641</v>
      </c>
      <c r="P68" s="254"/>
      <c r="Q68" s="207"/>
      <c r="R68" s="208"/>
      <c r="S68" s="207"/>
      <c r="T68" s="208"/>
      <c r="U68" s="255" t="s">
        <v>641</v>
      </c>
      <c r="V68" s="208"/>
    </row>
    <row r="69" spans="1:22" s="73" customFormat="1" x14ac:dyDescent="0.25">
      <c r="A69" s="395" t="s">
        <v>1</v>
      </c>
      <c r="B69" s="371" t="s">
        <v>647</v>
      </c>
      <c r="C69" s="374" t="s">
        <v>648</v>
      </c>
      <c r="D69" s="200" t="s">
        <v>51</v>
      </c>
      <c r="E69" s="31"/>
      <c r="F69" s="33"/>
      <c r="G69" s="31">
        <v>-1</v>
      </c>
      <c r="H69" s="33"/>
      <c r="I69" s="31"/>
      <c r="J69" s="210"/>
      <c r="K69" s="31"/>
      <c r="L69" s="33"/>
      <c r="M69" s="31"/>
      <c r="N69" s="210"/>
      <c r="O69" s="82"/>
      <c r="P69" s="210"/>
      <c r="Q69" s="82"/>
      <c r="R69" s="210"/>
      <c r="S69" s="82"/>
      <c r="T69" s="210"/>
      <c r="U69" s="31"/>
      <c r="V69" s="210"/>
    </row>
    <row r="70" spans="1:22" x14ac:dyDescent="0.25">
      <c r="A70" s="396"/>
      <c r="B70" s="372"/>
      <c r="C70" s="375"/>
      <c r="D70" s="201" t="s">
        <v>129</v>
      </c>
      <c r="E70" s="207"/>
      <c r="F70" s="208"/>
      <c r="G70" s="255" t="s">
        <v>641</v>
      </c>
      <c r="H70" s="208"/>
      <c r="I70" s="207"/>
      <c r="J70" s="208"/>
      <c r="K70" s="207"/>
      <c r="L70" s="208"/>
      <c r="M70" s="207"/>
      <c r="N70" s="208"/>
      <c r="O70" s="207"/>
      <c r="P70" s="208"/>
      <c r="Q70" s="207"/>
      <c r="R70" s="208"/>
      <c r="S70" s="207"/>
      <c r="T70" s="208"/>
      <c r="U70" s="207"/>
      <c r="V70" s="208"/>
    </row>
    <row r="71" spans="1:22" x14ac:dyDescent="0.25">
      <c r="A71" s="396"/>
      <c r="B71" s="372"/>
      <c r="C71" s="376" t="s">
        <v>649</v>
      </c>
      <c r="D71" s="201" t="s">
        <v>52</v>
      </c>
      <c r="E71" s="32">
        <v>1.02</v>
      </c>
      <c r="F71" s="34"/>
      <c r="G71" s="32"/>
      <c r="H71" s="208"/>
      <c r="I71" s="32">
        <v>1.02</v>
      </c>
      <c r="J71" s="208"/>
      <c r="K71" s="83"/>
      <c r="L71" s="208"/>
      <c r="M71" s="32">
        <v>1.02</v>
      </c>
      <c r="N71" s="34"/>
      <c r="O71" s="207"/>
      <c r="P71" s="208"/>
      <c r="Q71" s="207"/>
      <c r="R71" s="208"/>
      <c r="S71" s="83"/>
      <c r="T71" s="208"/>
      <c r="U71" s="207"/>
      <c r="V71" s="208"/>
    </row>
    <row r="72" spans="1:22" x14ac:dyDescent="0.25">
      <c r="A72" s="396"/>
      <c r="B72" s="372"/>
      <c r="C72" s="376"/>
      <c r="D72" s="201" t="s">
        <v>130</v>
      </c>
      <c r="E72" s="71" t="s">
        <v>516</v>
      </c>
      <c r="F72" s="208"/>
      <c r="G72" s="207"/>
      <c r="H72" s="208"/>
      <c r="I72" s="255" t="s">
        <v>641</v>
      </c>
      <c r="J72" s="208"/>
      <c r="K72" s="207"/>
      <c r="L72" s="208"/>
      <c r="M72" s="71" t="s">
        <v>540</v>
      </c>
      <c r="N72" s="208"/>
      <c r="O72" s="207"/>
      <c r="P72" s="208"/>
      <c r="Q72" s="207"/>
      <c r="R72" s="208"/>
      <c r="S72" s="207"/>
      <c r="T72" s="208"/>
      <c r="U72" s="207"/>
      <c r="V72" s="208"/>
    </row>
    <row r="73" spans="1:22" x14ac:dyDescent="0.25">
      <c r="A73" s="396"/>
      <c r="B73" s="372"/>
      <c r="C73" s="376" t="s">
        <v>650</v>
      </c>
      <c r="D73" s="201" t="s">
        <v>53</v>
      </c>
      <c r="E73" s="32">
        <v>1.02</v>
      </c>
      <c r="F73" s="208"/>
      <c r="G73" s="32"/>
      <c r="H73" s="208"/>
      <c r="I73" s="32">
        <v>1.02</v>
      </c>
      <c r="J73" s="208"/>
      <c r="K73" s="83"/>
      <c r="L73" s="208"/>
      <c r="M73" s="32">
        <v>1.02</v>
      </c>
      <c r="N73" s="208"/>
      <c r="O73" s="207"/>
      <c r="P73" s="208"/>
      <c r="Q73" s="207"/>
      <c r="R73" s="208"/>
      <c r="S73" s="83"/>
      <c r="T73" s="208"/>
      <c r="U73" s="207"/>
      <c r="V73" s="208"/>
    </row>
    <row r="74" spans="1:22" x14ac:dyDescent="0.25">
      <c r="A74" s="396"/>
      <c r="B74" s="372"/>
      <c r="C74" s="376"/>
      <c r="D74" s="201" t="s">
        <v>131</v>
      </c>
      <c r="E74" s="71" t="s">
        <v>516</v>
      </c>
      <c r="F74" s="208"/>
      <c r="G74" s="207"/>
      <c r="H74" s="208"/>
      <c r="I74" s="255" t="s">
        <v>641</v>
      </c>
      <c r="J74" s="208"/>
      <c r="K74" s="207"/>
      <c r="L74" s="208"/>
      <c r="M74" s="71" t="s">
        <v>540</v>
      </c>
      <c r="N74" s="208"/>
      <c r="O74" s="207"/>
      <c r="P74" s="208"/>
      <c r="Q74" s="207"/>
      <c r="R74" s="208"/>
      <c r="S74" s="207"/>
      <c r="T74" s="208"/>
      <c r="U74" s="207"/>
      <c r="V74" s="208"/>
    </row>
    <row r="75" spans="1:22" x14ac:dyDescent="0.25">
      <c r="A75" s="396"/>
      <c r="B75" s="372"/>
      <c r="C75" s="376" t="s">
        <v>651</v>
      </c>
      <c r="D75" s="201" t="s">
        <v>54</v>
      </c>
      <c r="E75" s="32">
        <v>1.04</v>
      </c>
      <c r="F75" s="208"/>
      <c r="G75" s="322" t="s">
        <v>954</v>
      </c>
      <c r="H75" s="208"/>
      <c r="I75" s="32">
        <v>1.04</v>
      </c>
      <c r="J75" s="208"/>
      <c r="K75" s="322" t="s">
        <v>954</v>
      </c>
      <c r="L75" s="208"/>
      <c r="M75" s="32">
        <v>1.04</v>
      </c>
      <c r="N75" s="208"/>
      <c r="O75" s="207"/>
      <c r="P75" s="208"/>
      <c r="Q75" s="32"/>
      <c r="R75" s="208"/>
      <c r="S75" s="50"/>
      <c r="T75" s="208"/>
      <c r="U75" s="322" t="s">
        <v>956</v>
      </c>
      <c r="V75" s="208"/>
    </row>
    <row r="76" spans="1:22" x14ac:dyDescent="0.25">
      <c r="A76" s="396"/>
      <c r="B76" s="372"/>
      <c r="C76" s="376"/>
      <c r="D76" s="201" t="s">
        <v>132</v>
      </c>
      <c r="E76" s="71" t="s">
        <v>516</v>
      </c>
      <c r="F76" s="208"/>
      <c r="G76" s="255" t="s">
        <v>641</v>
      </c>
      <c r="H76" s="208"/>
      <c r="I76" s="255" t="s">
        <v>641</v>
      </c>
      <c r="J76" s="208"/>
      <c r="K76" s="255" t="s">
        <v>641</v>
      </c>
      <c r="L76" s="208"/>
      <c r="M76" s="71" t="s">
        <v>540</v>
      </c>
      <c r="N76" s="208"/>
      <c r="O76" s="207"/>
      <c r="P76" s="208"/>
      <c r="Q76" s="207"/>
      <c r="R76" s="208"/>
      <c r="S76" s="207"/>
      <c r="T76" s="208"/>
      <c r="U76" s="255" t="s">
        <v>641</v>
      </c>
      <c r="V76" s="208"/>
    </row>
    <row r="77" spans="1:22" x14ac:dyDescent="0.25">
      <c r="A77" s="396"/>
      <c r="B77" s="372"/>
      <c r="C77" s="376" t="s">
        <v>652</v>
      </c>
      <c r="D77" s="201" t="s">
        <v>55</v>
      </c>
      <c r="E77" s="32">
        <v>1.04</v>
      </c>
      <c r="F77" s="208"/>
      <c r="G77" s="322" t="s">
        <v>954</v>
      </c>
      <c r="H77" s="208"/>
      <c r="I77" s="32">
        <v>1.04</v>
      </c>
      <c r="J77" s="208"/>
      <c r="K77" s="322" t="s">
        <v>954</v>
      </c>
      <c r="L77" s="208"/>
      <c r="M77" s="32">
        <v>1.04</v>
      </c>
      <c r="N77" s="208"/>
      <c r="O77" s="207"/>
      <c r="P77" s="208"/>
      <c r="Q77" s="207"/>
      <c r="R77" s="208"/>
      <c r="S77" s="83"/>
      <c r="T77" s="208"/>
      <c r="U77" s="322" t="s">
        <v>956</v>
      </c>
      <c r="V77" s="208"/>
    </row>
    <row r="78" spans="1:22" x14ac:dyDescent="0.25">
      <c r="A78" s="396"/>
      <c r="B78" s="372"/>
      <c r="C78" s="376"/>
      <c r="D78" s="201" t="s">
        <v>133</v>
      </c>
      <c r="E78" s="71" t="s">
        <v>516</v>
      </c>
      <c r="F78" s="208"/>
      <c r="G78" s="255" t="s">
        <v>641</v>
      </c>
      <c r="H78" s="208"/>
      <c r="I78" s="255" t="s">
        <v>641</v>
      </c>
      <c r="J78" s="208"/>
      <c r="K78" s="255" t="s">
        <v>641</v>
      </c>
      <c r="L78" s="208"/>
      <c r="M78" s="71" t="s">
        <v>540</v>
      </c>
      <c r="N78" s="208"/>
      <c r="O78" s="207"/>
      <c r="P78" s="208"/>
      <c r="Q78" s="207"/>
      <c r="R78" s="208"/>
      <c r="S78" s="207"/>
      <c r="T78" s="208"/>
      <c r="U78" s="255" t="s">
        <v>641</v>
      </c>
      <c r="V78" s="208"/>
    </row>
    <row r="79" spans="1:22" x14ac:dyDescent="0.25">
      <c r="A79" s="396"/>
      <c r="B79" s="372"/>
      <c r="C79" s="376" t="s">
        <v>653</v>
      </c>
      <c r="D79" s="201" t="s">
        <v>56</v>
      </c>
      <c r="E79" s="32">
        <v>1.03</v>
      </c>
      <c r="F79" s="208"/>
      <c r="G79" s="322" t="s">
        <v>954</v>
      </c>
      <c r="H79" s="208"/>
      <c r="I79" s="32">
        <v>1.03</v>
      </c>
      <c r="J79" s="208"/>
      <c r="K79" s="322" t="s">
        <v>954</v>
      </c>
      <c r="L79" s="208"/>
      <c r="M79" s="32">
        <v>1.03</v>
      </c>
      <c r="N79" s="208"/>
      <c r="O79" s="322" t="s">
        <v>955</v>
      </c>
      <c r="P79" s="208"/>
      <c r="Q79" s="322" t="s">
        <v>954</v>
      </c>
      <c r="R79" s="208"/>
      <c r="S79" s="313" t="s">
        <v>954</v>
      </c>
      <c r="T79" s="208"/>
      <c r="U79" s="32"/>
      <c r="V79" s="208"/>
    </row>
    <row r="80" spans="1:22" x14ac:dyDescent="0.25">
      <c r="A80" s="396"/>
      <c r="B80" s="372"/>
      <c r="C80" s="376"/>
      <c r="D80" s="201" t="s">
        <v>134</v>
      </c>
      <c r="E80" s="71" t="s">
        <v>516</v>
      </c>
      <c r="F80" s="208"/>
      <c r="G80" s="255" t="s">
        <v>641</v>
      </c>
      <c r="H80" s="208"/>
      <c r="I80" s="255" t="s">
        <v>641</v>
      </c>
      <c r="J80" s="208"/>
      <c r="K80" s="71" t="s">
        <v>663</v>
      </c>
      <c r="L80" s="208"/>
      <c r="M80" s="71" t="s">
        <v>540</v>
      </c>
      <c r="N80" s="208"/>
      <c r="O80" s="255" t="s">
        <v>641</v>
      </c>
      <c r="P80" s="211"/>
      <c r="Q80" s="255" t="s">
        <v>641</v>
      </c>
      <c r="R80" s="211"/>
      <c r="S80" s="255" t="s">
        <v>641</v>
      </c>
      <c r="T80" s="211"/>
      <c r="U80" s="207"/>
      <c r="V80" s="211"/>
    </row>
    <row r="81" spans="1:22" x14ac:dyDescent="0.25">
      <c r="A81" s="396"/>
      <c r="B81" s="372"/>
      <c r="C81" s="376" t="s">
        <v>654</v>
      </c>
      <c r="D81" s="201" t="s">
        <v>57</v>
      </c>
      <c r="E81" s="32">
        <v>1.03</v>
      </c>
      <c r="F81" s="208"/>
      <c r="G81" s="322" t="s">
        <v>954</v>
      </c>
      <c r="H81" s="208"/>
      <c r="I81" s="32">
        <v>1.03</v>
      </c>
      <c r="J81" s="208"/>
      <c r="K81" s="322" t="s">
        <v>954</v>
      </c>
      <c r="L81" s="208"/>
      <c r="M81" s="32">
        <v>1.03</v>
      </c>
      <c r="N81" s="208"/>
      <c r="O81" s="322" t="s">
        <v>955</v>
      </c>
      <c r="P81" s="208"/>
      <c r="Q81" s="322" t="s">
        <v>954</v>
      </c>
      <c r="R81" s="208"/>
      <c r="S81" s="313" t="s">
        <v>954</v>
      </c>
      <c r="T81" s="208"/>
      <c r="U81" s="207"/>
      <c r="V81" s="208"/>
    </row>
    <row r="82" spans="1:22" x14ac:dyDescent="0.25">
      <c r="A82" s="396"/>
      <c r="B82" s="372"/>
      <c r="C82" s="376"/>
      <c r="D82" s="201" t="s">
        <v>135</v>
      </c>
      <c r="E82" s="71" t="s">
        <v>516</v>
      </c>
      <c r="F82" s="208"/>
      <c r="G82" s="255" t="s">
        <v>641</v>
      </c>
      <c r="H82" s="208"/>
      <c r="I82" s="255" t="s">
        <v>641</v>
      </c>
      <c r="J82" s="208"/>
      <c r="K82" s="255" t="s">
        <v>641</v>
      </c>
      <c r="L82" s="208"/>
      <c r="M82" s="71" t="s">
        <v>540</v>
      </c>
      <c r="N82" s="208"/>
      <c r="O82" s="255" t="s">
        <v>641</v>
      </c>
      <c r="P82" s="211"/>
      <c r="Q82" s="255" t="s">
        <v>641</v>
      </c>
      <c r="R82" s="211"/>
      <c r="S82" s="255" t="s">
        <v>641</v>
      </c>
      <c r="T82" s="211"/>
      <c r="U82" s="207"/>
      <c r="V82" s="211"/>
    </row>
    <row r="83" spans="1:22" ht="15" customHeight="1" x14ac:dyDescent="0.25">
      <c r="A83" s="396"/>
      <c r="B83" s="372"/>
      <c r="C83" s="376" t="s">
        <v>655</v>
      </c>
      <c r="D83" s="201" t="s">
        <v>58</v>
      </c>
      <c r="E83" s="32">
        <v>1.05</v>
      </c>
      <c r="F83" s="208"/>
      <c r="G83" s="322" t="s">
        <v>955</v>
      </c>
      <c r="H83" s="208"/>
      <c r="I83" s="32">
        <v>1.05</v>
      </c>
      <c r="J83" s="208"/>
      <c r="K83" s="322" t="s">
        <v>955</v>
      </c>
      <c r="L83" s="208"/>
      <c r="M83" s="32">
        <v>1.05</v>
      </c>
      <c r="N83" s="208"/>
      <c r="O83" s="322" t="s">
        <v>955</v>
      </c>
      <c r="P83" s="208"/>
      <c r="Q83" s="322" t="s">
        <v>954</v>
      </c>
      <c r="R83" s="208"/>
      <c r="S83" s="313" t="s">
        <v>954</v>
      </c>
      <c r="T83" s="208"/>
      <c r="U83" s="322" t="s">
        <v>956</v>
      </c>
      <c r="V83" s="208"/>
    </row>
    <row r="84" spans="1:22" x14ac:dyDescent="0.25">
      <c r="A84" s="396"/>
      <c r="B84" s="372"/>
      <c r="C84" s="376"/>
      <c r="D84" s="201" t="s">
        <v>136</v>
      </c>
      <c r="E84" s="71" t="s">
        <v>516</v>
      </c>
      <c r="F84" s="208"/>
      <c r="G84" s="255" t="s">
        <v>641</v>
      </c>
      <c r="H84" s="208"/>
      <c r="I84" s="255" t="s">
        <v>641</v>
      </c>
      <c r="J84" s="208"/>
      <c r="K84" s="255" t="s">
        <v>641</v>
      </c>
      <c r="L84" s="208"/>
      <c r="M84" s="71" t="s">
        <v>540</v>
      </c>
      <c r="N84" s="208"/>
      <c r="O84" s="255" t="s">
        <v>641</v>
      </c>
      <c r="P84" s="211"/>
      <c r="Q84" s="255" t="s">
        <v>641</v>
      </c>
      <c r="R84" s="211"/>
      <c r="S84" s="255" t="s">
        <v>641</v>
      </c>
      <c r="T84" s="211"/>
      <c r="U84" s="255" t="s">
        <v>641</v>
      </c>
      <c r="V84" s="211"/>
    </row>
    <row r="85" spans="1:22" ht="15" customHeight="1" x14ac:dyDescent="0.25">
      <c r="A85" s="396"/>
      <c r="B85" s="372"/>
      <c r="C85" s="376" t="s">
        <v>656</v>
      </c>
      <c r="D85" s="201" t="s">
        <v>59</v>
      </c>
      <c r="E85" s="32">
        <v>1.05</v>
      </c>
      <c r="F85" s="208"/>
      <c r="G85" s="322" t="s">
        <v>955</v>
      </c>
      <c r="H85" s="208"/>
      <c r="I85" s="32">
        <v>1.05</v>
      </c>
      <c r="J85" s="208"/>
      <c r="K85" s="322" t="s">
        <v>955</v>
      </c>
      <c r="L85" s="208"/>
      <c r="M85" s="32">
        <v>1.05</v>
      </c>
      <c r="N85" s="208"/>
      <c r="O85" s="322" t="s">
        <v>955</v>
      </c>
      <c r="P85" s="208"/>
      <c r="Q85" s="322" t="s">
        <v>954</v>
      </c>
      <c r="R85" s="208"/>
      <c r="S85" s="313" t="s">
        <v>954</v>
      </c>
      <c r="T85" s="208"/>
      <c r="U85" s="322" t="s">
        <v>956</v>
      </c>
      <c r="V85" s="208"/>
    </row>
    <row r="86" spans="1:22" x14ac:dyDescent="0.25">
      <c r="A86" s="397"/>
      <c r="B86" s="373"/>
      <c r="C86" s="377"/>
      <c r="D86" s="201" t="s">
        <v>137</v>
      </c>
      <c r="E86" s="71" t="s">
        <v>516</v>
      </c>
      <c r="F86" s="208"/>
      <c r="G86" s="338" t="s">
        <v>641</v>
      </c>
      <c r="H86" s="209"/>
      <c r="I86" s="255" t="s">
        <v>641</v>
      </c>
      <c r="J86" s="208"/>
      <c r="K86" s="255" t="s">
        <v>641</v>
      </c>
      <c r="L86" s="208"/>
      <c r="M86" s="71" t="s">
        <v>540</v>
      </c>
      <c r="N86" s="208"/>
      <c r="O86" s="255" t="s">
        <v>641</v>
      </c>
      <c r="P86" s="211"/>
      <c r="Q86" s="255" t="s">
        <v>641</v>
      </c>
      <c r="R86" s="211"/>
      <c r="S86" s="255" t="s">
        <v>641</v>
      </c>
      <c r="T86" s="211"/>
      <c r="U86" s="255" t="s">
        <v>641</v>
      </c>
      <c r="V86" s="211"/>
    </row>
    <row r="87" spans="1:22" s="73" customFormat="1" x14ac:dyDescent="0.25">
      <c r="A87" s="395" t="s">
        <v>1</v>
      </c>
      <c r="B87" s="398" t="s">
        <v>111</v>
      </c>
      <c r="C87" s="404" t="s">
        <v>93</v>
      </c>
      <c r="D87" s="200" t="s">
        <v>60</v>
      </c>
      <c r="E87" s="31">
        <f>SQRT(0.8)</f>
        <v>0.89442719099991586</v>
      </c>
      <c r="F87" s="33">
        <f>SQRT(0.8)</f>
        <v>0.89442719099991586</v>
      </c>
      <c r="G87" s="322"/>
      <c r="H87" s="210"/>
      <c r="I87" s="31">
        <f>SQRT(0.8)</f>
        <v>0.89442719099991586</v>
      </c>
      <c r="J87" s="33">
        <f>SQRT(0.8)</f>
        <v>0.89442719099991586</v>
      </c>
      <c r="K87" s="31"/>
      <c r="L87" s="33"/>
      <c r="M87" s="31">
        <f>SQRT(0.8)</f>
        <v>0.89442719099991586</v>
      </c>
      <c r="N87" s="33">
        <f>SQRT(0.8)</f>
        <v>0.89442719099991586</v>
      </c>
      <c r="O87" s="31"/>
      <c r="P87" s="210"/>
      <c r="Q87" s="31"/>
      <c r="R87" s="210"/>
      <c r="S87" s="31"/>
      <c r="T87" s="210"/>
      <c r="U87" s="82"/>
      <c r="V87" s="210"/>
    </row>
    <row r="88" spans="1:22" x14ac:dyDescent="0.25">
      <c r="A88" s="396"/>
      <c r="B88" s="399"/>
      <c r="C88" s="403"/>
      <c r="D88" s="201" t="s">
        <v>138</v>
      </c>
      <c r="E88" s="71" t="s">
        <v>528</v>
      </c>
      <c r="F88" s="84" t="s">
        <v>528</v>
      </c>
      <c r="G88" s="207"/>
      <c r="H88" s="208"/>
      <c r="I88" s="255" t="s">
        <v>641</v>
      </c>
      <c r="J88" s="312" t="s">
        <v>641</v>
      </c>
      <c r="K88" s="207"/>
      <c r="L88" s="208"/>
      <c r="M88" s="71" t="s">
        <v>541</v>
      </c>
      <c r="N88" s="84" t="s">
        <v>519</v>
      </c>
      <c r="O88" s="207"/>
      <c r="P88" s="208"/>
      <c r="Q88" s="207"/>
      <c r="R88" s="208"/>
      <c r="S88" s="207"/>
      <c r="T88" s="208"/>
      <c r="U88" s="207"/>
      <c r="V88" s="208"/>
    </row>
    <row r="89" spans="1:22" x14ac:dyDescent="0.25">
      <c r="A89" s="396"/>
      <c r="B89" s="399"/>
      <c r="C89" s="403" t="s">
        <v>94</v>
      </c>
      <c r="D89" s="201" t="s">
        <v>61</v>
      </c>
      <c r="E89" s="32">
        <f>1.3/SQRT(0.8)</f>
        <v>1.4534441853748634</v>
      </c>
      <c r="F89" s="34">
        <f>1.3/SQRT(0.8)</f>
        <v>1.4534441853748634</v>
      </c>
      <c r="G89" s="322" t="s">
        <v>956</v>
      </c>
      <c r="H89" s="314" t="s">
        <v>956</v>
      </c>
      <c r="I89" s="32">
        <f>1.3/SQRT(0.8)</f>
        <v>1.4534441853748634</v>
      </c>
      <c r="J89" s="34">
        <f>1.3/SQRT(0.8)</f>
        <v>1.4534441853748634</v>
      </c>
      <c r="K89" s="322" t="s">
        <v>956</v>
      </c>
      <c r="L89" s="314" t="s">
        <v>956</v>
      </c>
      <c r="M89" s="32">
        <f>1.3/SQRT(0.8)</f>
        <v>1.4534441853748634</v>
      </c>
      <c r="N89" s="34">
        <f>1.3/SQRT(0.8)</f>
        <v>1.4534441853748634</v>
      </c>
      <c r="O89" s="207"/>
      <c r="P89" s="208"/>
      <c r="Q89" s="322" t="s">
        <v>954</v>
      </c>
      <c r="R89" s="208"/>
      <c r="S89" s="313" t="s">
        <v>954</v>
      </c>
      <c r="T89" s="208"/>
      <c r="U89" s="207"/>
      <c r="V89" s="208"/>
    </row>
    <row r="90" spans="1:22" x14ac:dyDescent="0.25">
      <c r="A90" s="396"/>
      <c r="B90" s="399"/>
      <c r="C90" s="403"/>
      <c r="D90" s="201" t="s">
        <v>139</v>
      </c>
      <c r="E90" s="71" t="s">
        <v>528</v>
      </c>
      <c r="F90" s="84" t="s">
        <v>528</v>
      </c>
      <c r="G90" s="255" t="s">
        <v>641</v>
      </c>
      <c r="H90" s="312" t="s">
        <v>641</v>
      </c>
      <c r="I90" s="255" t="s">
        <v>641</v>
      </c>
      <c r="J90" s="312" t="s">
        <v>641</v>
      </c>
      <c r="K90" s="71" t="s">
        <v>664</v>
      </c>
      <c r="L90" s="84" t="s">
        <v>518</v>
      </c>
      <c r="M90" s="71" t="s">
        <v>541</v>
      </c>
      <c r="N90" s="84" t="s">
        <v>519</v>
      </c>
      <c r="O90" s="207"/>
      <c r="P90" s="208"/>
      <c r="Q90" s="255" t="s">
        <v>641</v>
      </c>
      <c r="R90" s="211"/>
      <c r="S90" s="255" t="s">
        <v>641</v>
      </c>
      <c r="T90" s="211"/>
      <c r="U90" s="207"/>
      <c r="V90" s="211"/>
    </row>
    <row r="91" spans="1:22" x14ac:dyDescent="0.25">
      <c r="A91" s="396"/>
      <c r="B91" s="399"/>
      <c r="C91" s="403" t="s">
        <v>95</v>
      </c>
      <c r="D91" s="201" t="s">
        <v>62</v>
      </c>
      <c r="E91" s="32">
        <f>1.3/SQRT(0.8)</f>
        <v>1.4534441853748634</v>
      </c>
      <c r="F91" s="34">
        <f>1.3/SQRT(0.8)</f>
        <v>1.4534441853748634</v>
      </c>
      <c r="G91" s="322" t="s">
        <v>956</v>
      </c>
      <c r="H91" s="314" t="s">
        <v>956</v>
      </c>
      <c r="I91" s="32">
        <f>1.3/SQRT(0.8)</f>
        <v>1.4534441853748634</v>
      </c>
      <c r="J91" s="34">
        <f>1.3/SQRT(0.8)</f>
        <v>1.4534441853748634</v>
      </c>
      <c r="K91" s="322" t="s">
        <v>956</v>
      </c>
      <c r="L91" s="314" t="s">
        <v>956</v>
      </c>
      <c r="M91" s="32">
        <f>1.3/SQRT(0.8)</f>
        <v>1.4534441853748634</v>
      </c>
      <c r="N91" s="34">
        <f>1.3/SQRT(0.8)</f>
        <v>1.4534441853748634</v>
      </c>
      <c r="O91" s="207"/>
      <c r="P91" s="208"/>
      <c r="Q91" s="322" t="s">
        <v>956</v>
      </c>
      <c r="R91" s="208"/>
      <c r="S91" s="313" t="s">
        <v>954</v>
      </c>
      <c r="T91" s="208"/>
      <c r="U91" s="207"/>
      <c r="V91" s="208"/>
    </row>
    <row r="92" spans="1:22" x14ac:dyDescent="0.25">
      <c r="A92" s="396"/>
      <c r="B92" s="399"/>
      <c r="C92" s="403"/>
      <c r="D92" s="201" t="s">
        <v>140</v>
      </c>
      <c r="E92" s="71" t="s">
        <v>529</v>
      </c>
      <c r="F92" s="84" t="s">
        <v>529</v>
      </c>
      <c r="G92" s="255" t="s">
        <v>641</v>
      </c>
      <c r="H92" s="312" t="s">
        <v>641</v>
      </c>
      <c r="I92" s="255" t="s">
        <v>641</v>
      </c>
      <c r="J92" s="312" t="s">
        <v>641</v>
      </c>
      <c r="K92" s="71" t="s">
        <v>664</v>
      </c>
      <c r="L92" s="84" t="s">
        <v>518</v>
      </c>
      <c r="M92" s="71" t="s">
        <v>521</v>
      </c>
      <c r="N92" s="84" t="s">
        <v>519</v>
      </c>
      <c r="O92" s="207"/>
      <c r="P92" s="208"/>
      <c r="Q92" s="255" t="s">
        <v>641</v>
      </c>
      <c r="R92" s="211"/>
      <c r="S92" s="255" t="s">
        <v>641</v>
      </c>
      <c r="T92" s="211"/>
      <c r="U92" s="207"/>
      <c r="V92" s="211"/>
    </row>
    <row r="93" spans="1:22" x14ac:dyDescent="0.25">
      <c r="A93" s="396"/>
      <c r="B93" s="399"/>
      <c r="C93" s="403" t="s">
        <v>96</v>
      </c>
      <c r="D93" s="201" t="s">
        <v>63</v>
      </c>
      <c r="E93" s="32">
        <f>1.3/SQRT(0.8)</f>
        <v>1.4534441853748634</v>
      </c>
      <c r="F93" s="34">
        <f>1.3/SQRT(0.8)</f>
        <v>1.4534441853748634</v>
      </c>
      <c r="G93" s="322" t="s">
        <v>954</v>
      </c>
      <c r="H93" s="314" t="s">
        <v>954</v>
      </c>
      <c r="I93" s="32">
        <f>1.3/SQRT(0.8)</f>
        <v>1.4534441853748634</v>
      </c>
      <c r="J93" s="34">
        <f>1.3/SQRT(0.8)</f>
        <v>1.4534441853748634</v>
      </c>
      <c r="K93" s="322" t="s">
        <v>956</v>
      </c>
      <c r="L93" s="314" t="s">
        <v>956</v>
      </c>
      <c r="M93" s="32">
        <f>1.3/SQRT(0.8)</f>
        <v>1.4534441853748634</v>
      </c>
      <c r="N93" s="34">
        <f>1.3/SQRT(0.8)</f>
        <v>1.4534441853748634</v>
      </c>
      <c r="O93" s="207"/>
      <c r="P93" s="208"/>
      <c r="Q93" s="322" t="s">
        <v>954</v>
      </c>
      <c r="R93" s="208"/>
      <c r="S93" s="313" t="s">
        <v>954</v>
      </c>
      <c r="T93" s="208"/>
      <c r="U93" s="322" t="s">
        <v>956</v>
      </c>
      <c r="V93" s="208"/>
    </row>
    <row r="94" spans="1:22" x14ac:dyDescent="0.25">
      <c r="A94" s="396"/>
      <c r="B94" s="399"/>
      <c r="C94" s="403"/>
      <c r="D94" s="201" t="s">
        <v>141</v>
      </c>
      <c r="E94" s="71" t="s">
        <v>529</v>
      </c>
      <c r="F94" s="84" t="s">
        <v>529</v>
      </c>
      <c r="G94" s="255" t="s">
        <v>641</v>
      </c>
      <c r="H94" s="312" t="s">
        <v>641</v>
      </c>
      <c r="I94" s="255" t="s">
        <v>641</v>
      </c>
      <c r="J94" s="312" t="s">
        <v>641</v>
      </c>
      <c r="K94" s="71" t="s">
        <v>664</v>
      </c>
      <c r="L94" s="84" t="s">
        <v>518</v>
      </c>
      <c r="M94" s="71" t="s">
        <v>542</v>
      </c>
      <c r="N94" s="84" t="s">
        <v>519</v>
      </c>
      <c r="O94" s="207"/>
      <c r="P94" s="208"/>
      <c r="Q94" s="255" t="s">
        <v>641</v>
      </c>
      <c r="R94" s="211"/>
      <c r="S94" s="255" t="s">
        <v>641</v>
      </c>
      <c r="T94" s="211"/>
      <c r="U94" s="255" t="s">
        <v>641</v>
      </c>
      <c r="V94" s="211"/>
    </row>
    <row r="95" spans="1:22" x14ac:dyDescent="0.25">
      <c r="A95" s="396"/>
      <c r="B95" s="399"/>
      <c r="C95" s="403" t="s">
        <v>97</v>
      </c>
      <c r="D95" s="201" t="s">
        <v>64</v>
      </c>
      <c r="E95" s="32">
        <f>1.3/SQRT(0.8)</f>
        <v>1.4534441853748634</v>
      </c>
      <c r="F95" s="34">
        <f>1.3/SQRT(0.8)</f>
        <v>1.4534441853748634</v>
      </c>
      <c r="G95" s="322" t="s">
        <v>954</v>
      </c>
      <c r="H95" s="314" t="s">
        <v>954</v>
      </c>
      <c r="I95" s="32">
        <f>1.3/SQRT(0.8)</f>
        <v>1.4534441853748634</v>
      </c>
      <c r="J95" s="34">
        <f>1.3/SQRT(0.8)</f>
        <v>1.4534441853748634</v>
      </c>
      <c r="K95" s="322" t="s">
        <v>956</v>
      </c>
      <c r="L95" s="314" t="s">
        <v>956</v>
      </c>
      <c r="M95" s="32">
        <f>1.3/SQRT(0.8)</f>
        <v>1.4534441853748634</v>
      </c>
      <c r="N95" s="34">
        <f>1.3/SQRT(0.8)</f>
        <v>1.4534441853748634</v>
      </c>
      <c r="O95" s="207"/>
      <c r="P95" s="208"/>
      <c r="Q95" s="322" t="s">
        <v>956</v>
      </c>
      <c r="R95" s="208"/>
      <c r="S95" s="313" t="s">
        <v>954</v>
      </c>
      <c r="T95" s="208"/>
      <c r="U95" s="32"/>
      <c r="V95" s="208"/>
    </row>
    <row r="96" spans="1:22" x14ac:dyDescent="0.25">
      <c r="A96" s="397"/>
      <c r="B96" s="400"/>
      <c r="C96" s="405"/>
      <c r="D96" s="201" t="s">
        <v>142</v>
      </c>
      <c r="E96" s="71" t="s">
        <v>528</v>
      </c>
      <c r="F96" s="84" t="s">
        <v>528</v>
      </c>
      <c r="G96" s="255" t="s">
        <v>641</v>
      </c>
      <c r="H96" s="312" t="s">
        <v>641</v>
      </c>
      <c r="I96" s="255" t="s">
        <v>641</v>
      </c>
      <c r="J96" s="312" t="s">
        <v>641</v>
      </c>
      <c r="K96" s="71" t="s">
        <v>664</v>
      </c>
      <c r="L96" s="260" t="s">
        <v>518</v>
      </c>
      <c r="M96" s="71" t="s">
        <v>543</v>
      </c>
      <c r="N96" s="84" t="s">
        <v>519</v>
      </c>
      <c r="O96" s="207"/>
      <c r="P96" s="208"/>
      <c r="Q96" s="255" t="s">
        <v>641</v>
      </c>
      <c r="R96" s="211"/>
      <c r="S96" s="255" t="s">
        <v>641</v>
      </c>
      <c r="T96" s="211"/>
      <c r="U96" s="207"/>
      <c r="V96" s="211"/>
    </row>
    <row r="97" spans="1:22" s="73" customFormat="1" x14ac:dyDescent="0.25">
      <c r="A97" s="398" t="s">
        <v>1</v>
      </c>
      <c r="B97" s="398" t="s">
        <v>112</v>
      </c>
      <c r="C97" s="404" t="s">
        <v>98</v>
      </c>
      <c r="D97" s="200" t="s">
        <v>65</v>
      </c>
      <c r="E97" s="31">
        <f>SQRT(0.8)</f>
        <v>0.89442719099991586</v>
      </c>
      <c r="F97" s="33">
        <f>SQRT(0.8)</f>
        <v>0.89442719099991586</v>
      </c>
      <c r="G97" s="31"/>
      <c r="H97" s="33"/>
      <c r="I97" s="31">
        <f>SQRT(0.8)</f>
        <v>0.89442719099991586</v>
      </c>
      <c r="J97" s="33">
        <f>SQRT(0.8)</f>
        <v>0.89442719099991586</v>
      </c>
      <c r="K97" s="31"/>
      <c r="L97" s="33"/>
      <c r="M97" s="31">
        <f>SQRT(0.8)</f>
        <v>0.89442719099991586</v>
      </c>
      <c r="N97" s="33">
        <f>SQRT(0.8)</f>
        <v>0.89442719099991586</v>
      </c>
      <c r="O97" s="82"/>
      <c r="P97" s="210"/>
      <c r="Q97" s="31"/>
      <c r="R97" s="210"/>
      <c r="S97" s="31"/>
      <c r="T97" s="210"/>
      <c r="U97" s="31"/>
      <c r="V97" s="210"/>
    </row>
    <row r="98" spans="1:22" x14ac:dyDescent="0.25">
      <c r="A98" s="399"/>
      <c r="B98" s="399"/>
      <c r="C98" s="403"/>
      <c r="D98" s="201" t="s">
        <v>143</v>
      </c>
      <c r="E98" s="71" t="s">
        <v>523</v>
      </c>
      <c r="F98" s="312" t="s">
        <v>641</v>
      </c>
      <c r="G98" s="207"/>
      <c r="H98" s="208"/>
      <c r="I98" s="255" t="s">
        <v>641</v>
      </c>
      <c r="J98" s="312" t="s">
        <v>641</v>
      </c>
      <c r="K98" s="207"/>
      <c r="L98" s="208"/>
      <c r="M98" s="71" t="s">
        <v>544</v>
      </c>
      <c r="N98" s="84" t="s">
        <v>522</v>
      </c>
      <c r="O98" s="207"/>
      <c r="P98" s="208"/>
      <c r="Q98" s="207"/>
      <c r="R98" s="208"/>
      <c r="S98" s="207"/>
      <c r="T98" s="208"/>
      <c r="U98" s="207"/>
      <c r="V98" s="208"/>
    </row>
    <row r="99" spans="1:22" x14ac:dyDescent="0.25">
      <c r="A99" s="399"/>
      <c r="B99" s="399"/>
      <c r="C99" s="403" t="s">
        <v>99</v>
      </c>
      <c r="D99" s="201" t="s">
        <v>66</v>
      </c>
      <c r="E99" s="32">
        <f>1.3/SQRT(0.8)</f>
        <v>1.4534441853748634</v>
      </c>
      <c r="F99" s="34">
        <f>1.3/SQRT(0.8)</f>
        <v>1.4534441853748634</v>
      </c>
      <c r="G99" s="322" t="s">
        <v>954</v>
      </c>
      <c r="H99" s="314" t="s">
        <v>954</v>
      </c>
      <c r="I99" s="32">
        <f>1.3/SQRT(0.8)</f>
        <v>1.4534441853748634</v>
      </c>
      <c r="J99" s="34">
        <f>1.3/SQRT(0.8)</f>
        <v>1.4534441853748634</v>
      </c>
      <c r="K99" s="322" t="s">
        <v>956</v>
      </c>
      <c r="L99" s="314" t="s">
        <v>956</v>
      </c>
      <c r="M99" s="32">
        <f>1.3/SQRT(0.8)</f>
        <v>1.4534441853748634</v>
      </c>
      <c r="N99" s="34">
        <f>1.3/SQRT(0.8)</f>
        <v>1.4534441853748634</v>
      </c>
      <c r="O99" s="207"/>
      <c r="P99" s="208"/>
      <c r="Q99" s="322" t="s">
        <v>954</v>
      </c>
      <c r="R99" s="208"/>
      <c r="S99" s="313" t="s">
        <v>956</v>
      </c>
      <c r="T99" s="208"/>
      <c r="U99" s="32"/>
      <c r="V99" s="208"/>
    </row>
    <row r="100" spans="1:22" x14ac:dyDescent="0.25">
      <c r="A100" s="400"/>
      <c r="B100" s="400"/>
      <c r="C100" s="405"/>
      <c r="D100" s="201" t="s">
        <v>144</v>
      </c>
      <c r="E100" s="198" t="s">
        <v>523</v>
      </c>
      <c r="F100" s="312" t="s">
        <v>641</v>
      </c>
      <c r="G100" s="255" t="s">
        <v>641</v>
      </c>
      <c r="H100" s="312" t="s">
        <v>641</v>
      </c>
      <c r="I100" s="255" t="s">
        <v>641</v>
      </c>
      <c r="J100" s="312" t="s">
        <v>641</v>
      </c>
      <c r="K100" s="255" t="s">
        <v>641</v>
      </c>
      <c r="L100" s="312" t="s">
        <v>641</v>
      </c>
      <c r="M100" s="71" t="s">
        <v>544</v>
      </c>
      <c r="N100" s="84" t="s">
        <v>522</v>
      </c>
      <c r="O100" s="207"/>
      <c r="P100" s="208"/>
      <c r="Q100" s="255" t="s">
        <v>641</v>
      </c>
      <c r="R100" s="211"/>
      <c r="S100" s="255" t="s">
        <v>641</v>
      </c>
      <c r="T100" s="211"/>
      <c r="U100" s="207"/>
      <c r="V100" s="211"/>
    </row>
    <row r="101" spans="1:22" s="73" customFormat="1" x14ac:dyDescent="0.25">
      <c r="A101" s="398" t="s">
        <v>1021</v>
      </c>
      <c r="B101" s="398" t="s">
        <v>199</v>
      </c>
      <c r="C101" s="404" t="s">
        <v>200</v>
      </c>
      <c r="D101" s="203" t="s">
        <v>146</v>
      </c>
      <c r="E101" s="31"/>
      <c r="F101" s="33"/>
      <c r="G101" s="31"/>
      <c r="H101" s="33"/>
      <c r="I101" s="31"/>
      <c r="J101" s="33"/>
      <c r="K101" s="31"/>
      <c r="L101" s="33"/>
      <c r="M101" s="31"/>
      <c r="N101" s="33"/>
      <c r="O101" s="82"/>
      <c r="P101" s="210"/>
      <c r="Q101" s="82"/>
      <c r="R101" s="210"/>
      <c r="S101" s="82"/>
      <c r="T101" s="210"/>
      <c r="U101" s="82"/>
      <c r="V101" s="210"/>
    </row>
    <row r="102" spans="1:22" x14ac:dyDescent="0.25">
      <c r="A102" s="399"/>
      <c r="B102" s="399"/>
      <c r="C102" s="403"/>
      <c r="D102" s="204" t="s">
        <v>263</v>
      </c>
      <c r="E102" s="207"/>
      <c r="F102" s="208"/>
      <c r="G102" s="207"/>
      <c r="H102" s="208"/>
      <c r="I102" s="207"/>
      <c r="J102" s="208"/>
      <c r="K102" s="207"/>
      <c r="L102" s="208"/>
      <c r="M102" s="207"/>
      <c r="N102" s="208"/>
      <c r="O102" s="207"/>
      <c r="P102" s="208"/>
      <c r="Q102" s="207"/>
      <c r="R102" s="208"/>
      <c r="S102" s="207"/>
      <c r="T102" s="208"/>
      <c r="U102" s="207"/>
      <c r="V102" s="208"/>
    </row>
    <row r="103" spans="1:22" x14ac:dyDescent="0.25">
      <c r="A103" s="399"/>
      <c r="B103" s="399"/>
      <c r="C103" s="403" t="s">
        <v>201</v>
      </c>
      <c r="D103" s="204" t="s">
        <v>147</v>
      </c>
      <c r="E103" s="207"/>
      <c r="F103" s="208"/>
      <c r="G103" s="322" t="s">
        <v>956</v>
      </c>
      <c r="H103" s="314" t="s">
        <v>956</v>
      </c>
      <c r="I103" s="83"/>
      <c r="J103" s="208"/>
      <c r="K103" s="322" t="s">
        <v>956</v>
      </c>
      <c r="L103" s="314" t="s">
        <v>956</v>
      </c>
      <c r="M103" s="83"/>
      <c r="N103" s="208"/>
      <c r="O103" s="207"/>
      <c r="P103" s="208"/>
      <c r="Q103" s="207"/>
      <c r="R103" s="208"/>
      <c r="S103" s="83"/>
      <c r="T103" s="208"/>
      <c r="U103" s="207"/>
      <c r="V103" s="208"/>
    </row>
    <row r="104" spans="1:22" x14ac:dyDescent="0.25">
      <c r="A104" s="400"/>
      <c r="B104" s="400"/>
      <c r="C104" s="405"/>
      <c r="D104" s="204" t="s">
        <v>264</v>
      </c>
      <c r="E104" s="207"/>
      <c r="F104" s="208"/>
      <c r="G104" s="255" t="s">
        <v>641</v>
      </c>
      <c r="H104" s="312" t="s">
        <v>641</v>
      </c>
      <c r="I104" s="207"/>
      <c r="J104" s="208"/>
      <c r="K104" s="255" t="s">
        <v>641</v>
      </c>
      <c r="L104" s="312" t="s">
        <v>641</v>
      </c>
      <c r="M104" s="207"/>
      <c r="N104" s="208"/>
      <c r="O104" s="207"/>
      <c r="P104" s="208"/>
      <c r="Q104" s="207"/>
      <c r="R104" s="208"/>
      <c r="S104" s="207"/>
      <c r="T104" s="208"/>
      <c r="U104" s="207"/>
      <c r="V104" s="208"/>
    </row>
    <row r="105" spans="1:22" s="73" customFormat="1" x14ac:dyDescent="0.25">
      <c r="A105" s="395" t="s">
        <v>148</v>
      </c>
      <c r="B105" s="398" t="s">
        <v>216</v>
      </c>
      <c r="C105" s="404" t="s">
        <v>217</v>
      </c>
      <c r="D105" s="203" t="s">
        <v>160</v>
      </c>
      <c r="E105" s="31">
        <f>SQRT(1.1)</f>
        <v>1.0488088481701516</v>
      </c>
      <c r="F105" s="33">
        <f>SQRT(1.1)</f>
        <v>1.0488088481701516</v>
      </c>
      <c r="G105" s="31"/>
      <c r="H105" s="33"/>
      <c r="I105" s="31">
        <f>SQRT(1.1)</f>
        <v>1.0488088481701516</v>
      </c>
      <c r="J105" s="33">
        <f>SQRT(1.1)</f>
        <v>1.0488088481701516</v>
      </c>
      <c r="K105" s="31"/>
      <c r="L105" s="33"/>
      <c r="M105" s="82"/>
      <c r="N105" s="210"/>
      <c r="O105" s="82"/>
      <c r="P105" s="210"/>
      <c r="Q105" s="82"/>
      <c r="R105" s="210"/>
      <c r="S105" s="82"/>
      <c r="T105" s="210"/>
      <c r="U105" s="82"/>
      <c r="V105" s="210"/>
    </row>
    <row r="106" spans="1:22" x14ac:dyDescent="0.25">
      <c r="A106" s="396"/>
      <c r="B106" s="399"/>
      <c r="C106" s="403"/>
      <c r="D106" s="204" t="s">
        <v>276</v>
      </c>
      <c r="E106" s="255" t="s">
        <v>641</v>
      </c>
      <c r="F106" s="312" t="s">
        <v>641</v>
      </c>
      <c r="G106" s="207"/>
      <c r="H106" s="208"/>
      <c r="I106" s="255" t="s">
        <v>641</v>
      </c>
      <c r="J106" s="312" t="s">
        <v>641</v>
      </c>
      <c r="K106" s="207"/>
      <c r="L106" s="208"/>
      <c r="M106" s="207"/>
      <c r="N106" s="208"/>
      <c r="O106" s="207"/>
      <c r="P106" s="208"/>
      <c r="Q106" s="207"/>
      <c r="R106" s="208"/>
      <c r="S106" s="207"/>
      <c r="T106" s="208"/>
      <c r="U106" s="207"/>
      <c r="V106" s="208"/>
    </row>
    <row r="107" spans="1:22" x14ac:dyDescent="0.25">
      <c r="A107" s="396"/>
      <c r="B107" s="399"/>
      <c r="C107" s="403" t="s">
        <v>218</v>
      </c>
      <c r="D107" s="204" t="s">
        <v>161</v>
      </c>
      <c r="E107" s="32">
        <f>SQRT(1.1)</f>
        <v>1.0488088481701516</v>
      </c>
      <c r="F107" s="34">
        <f>SQRT(1.1)</f>
        <v>1.0488088481701516</v>
      </c>
      <c r="G107" s="207"/>
      <c r="H107" s="208"/>
      <c r="I107" s="32">
        <f>SQRT(1.1)</f>
        <v>1.0488088481701516</v>
      </c>
      <c r="J107" s="34">
        <f>SQRT(1.1)</f>
        <v>1.0488088481701516</v>
      </c>
      <c r="K107" s="207"/>
      <c r="L107" s="208"/>
      <c r="M107" s="207"/>
      <c r="N107" s="208"/>
      <c r="O107" s="207"/>
      <c r="P107" s="208"/>
      <c r="Q107" s="207"/>
      <c r="R107" s="208"/>
      <c r="S107" s="83"/>
      <c r="T107" s="208"/>
      <c r="U107" s="207"/>
      <c r="V107" s="208"/>
    </row>
    <row r="108" spans="1:22" x14ac:dyDescent="0.25">
      <c r="A108" s="396"/>
      <c r="B108" s="399"/>
      <c r="C108" s="403"/>
      <c r="D108" s="204" t="s">
        <v>277</v>
      </c>
      <c r="E108" s="255" t="s">
        <v>641</v>
      </c>
      <c r="F108" s="312" t="s">
        <v>641</v>
      </c>
      <c r="G108" s="207"/>
      <c r="H108" s="208"/>
      <c r="I108" s="255" t="s">
        <v>641</v>
      </c>
      <c r="J108" s="312" t="s">
        <v>641</v>
      </c>
      <c r="K108" s="207"/>
      <c r="L108" s="208"/>
      <c r="M108" s="207"/>
      <c r="N108" s="208"/>
      <c r="O108" s="207"/>
      <c r="P108" s="208"/>
      <c r="Q108" s="207"/>
      <c r="R108" s="208"/>
      <c r="S108" s="207"/>
      <c r="T108" s="208"/>
      <c r="U108" s="207"/>
      <c r="V108" s="208"/>
    </row>
    <row r="109" spans="1:22" x14ac:dyDescent="0.25">
      <c r="A109" s="396"/>
      <c r="B109" s="399"/>
      <c r="C109" s="403" t="s">
        <v>219</v>
      </c>
      <c r="D109" s="204" t="s">
        <v>162</v>
      </c>
      <c r="E109" s="32">
        <f>SQRT(1.02)</f>
        <v>1.0099504938362078</v>
      </c>
      <c r="F109" s="34">
        <f>SQRT(1.02)</f>
        <v>1.0099504938362078</v>
      </c>
      <c r="G109" s="207"/>
      <c r="H109" s="208"/>
      <c r="I109" s="32">
        <f>SQRT(1.02)</f>
        <v>1.0099504938362078</v>
      </c>
      <c r="J109" s="34">
        <f>SQRT(1.02)</f>
        <v>1.0099504938362078</v>
      </c>
      <c r="K109" s="207"/>
      <c r="L109" s="208"/>
      <c r="M109" s="207"/>
      <c r="N109" s="208"/>
      <c r="O109" s="207"/>
      <c r="P109" s="208"/>
      <c r="Q109" s="207"/>
      <c r="R109" s="208"/>
      <c r="S109" s="83"/>
      <c r="T109" s="208"/>
      <c r="U109" s="207"/>
      <c r="V109" s="208"/>
    </row>
    <row r="110" spans="1:22" x14ac:dyDescent="0.25">
      <c r="A110" s="396"/>
      <c r="B110" s="399"/>
      <c r="C110" s="403"/>
      <c r="D110" s="204" t="s">
        <v>278</v>
      </c>
      <c r="E110" s="255" t="s">
        <v>641</v>
      </c>
      <c r="F110" s="312" t="s">
        <v>641</v>
      </c>
      <c r="G110" s="207"/>
      <c r="H110" s="208"/>
      <c r="I110" s="255" t="s">
        <v>641</v>
      </c>
      <c r="J110" s="312" t="s">
        <v>641</v>
      </c>
      <c r="K110" s="207"/>
      <c r="L110" s="208"/>
      <c r="M110" s="207"/>
      <c r="N110" s="208"/>
      <c r="O110" s="207"/>
      <c r="P110" s="208"/>
      <c r="Q110" s="207"/>
      <c r="R110" s="208"/>
      <c r="S110" s="207"/>
      <c r="T110" s="208"/>
      <c r="U110" s="207"/>
      <c r="V110" s="208"/>
    </row>
    <row r="111" spans="1:22" x14ac:dyDescent="0.25">
      <c r="A111" s="396"/>
      <c r="B111" s="399"/>
      <c r="C111" s="403" t="s">
        <v>220</v>
      </c>
      <c r="D111" s="204" t="s">
        <v>163</v>
      </c>
      <c r="E111" s="32">
        <f>SQRT(1.02)</f>
        <v>1.0099504938362078</v>
      </c>
      <c r="F111" s="34">
        <f>SQRT(1.02)</f>
        <v>1.0099504938362078</v>
      </c>
      <c r="G111" s="207"/>
      <c r="H111" s="208"/>
      <c r="I111" s="32">
        <f>SQRT(1.02)</f>
        <v>1.0099504938362078</v>
      </c>
      <c r="J111" s="34">
        <f>SQRT(1.02)</f>
        <v>1.0099504938362078</v>
      </c>
      <c r="K111" s="207"/>
      <c r="L111" s="208"/>
      <c r="M111" s="207"/>
      <c r="N111" s="208"/>
      <c r="O111" s="207"/>
      <c r="P111" s="208"/>
      <c r="Q111" s="207"/>
      <c r="R111" s="208"/>
      <c r="S111" s="83"/>
      <c r="T111" s="208"/>
      <c r="U111" s="207"/>
      <c r="V111" s="208"/>
    </row>
    <row r="112" spans="1:22" x14ac:dyDescent="0.25">
      <c r="A112" s="396"/>
      <c r="B112" s="399"/>
      <c r="C112" s="403"/>
      <c r="D112" s="204" t="s">
        <v>279</v>
      </c>
      <c r="E112" s="255" t="s">
        <v>641</v>
      </c>
      <c r="F112" s="312" t="s">
        <v>641</v>
      </c>
      <c r="G112" s="207"/>
      <c r="H112" s="208"/>
      <c r="I112" s="255" t="s">
        <v>641</v>
      </c>
      <c r="J112" s="312" t="s">
        <v>641</v>
      </c>
      <c r="K112" s="207"/>
      <c r="L112" s="208"/>
      <c r="M112" s="207"/>
      <c r="N112" s="208"/>
      <c r="O112" s="207"/>
      <c r="P112" s="208"/>
      <c r="Q112" s="207"/>
      <c r="R112" s="208"/>
      <c r="S112" s="207"/>
      <c r="T112" s="208"/>
      <c r="U112" s="207"/>
      <c r="V112" s="208"/>
    </row>
    <row r="113" spans="1:22" x14ac:dyDescent="0.25">
      <c r="A113" s="396"/>
      <c r="B113" s="399"/>
      <c r="C113" s="403" t="s">
        <v>221</v>
      </c>
      <c r="D113" s="204" t="s">
        <v>164</v>
      </c>
      <c r="E113" s="32">
        <f>SQRT(1.02)</f>
        <v>1.0099504938362078</v>
      </c>
      <c r="F113" s="34">
        <f>SQRT(1.02)</f>
        <v>1.0099504938362078</v>
      </c>
      <c r="G113" s="207"/>
      <c r="H113" s="208"/>
      <c r="I113" s="32">
        <f>SQRT(1.02)</f>
        <v>1.0099504938362078</v>
      </c>
      <c r="J113" s="34">
        <f>SQRT(1.02)</f>
        <v>1.0099504938362078</v>
      </c>
      <c r="K113" s="207"/>
      <c r="L113" s="208"/>
      <c r="M113" s="207"/>
      <c r="N113" s="208"/>
      <c r="O113" s="207"/>
      <c r="P113" s="208"/>
      <c r="Q113" s="207"/>
      <c r="R113" s="208"/>
      <c r="S113" s="83"/>
      <c r="T113" s="208"/>
      <c r="U113" s="207"/>
      <c r="V113" s="208"/>
    </row>
    <row r="114" spans="1:22" x14ac:dyDescent="0.25">
      <c r="A114" s="397"/>
      <c r="B114" s="400"/>
      <c r="C114" s="405"/>
      <c r="D114" s="204" t="s">
        <v>280</v>
      </c>
      <c r="E114" s="255" t="s">
        <v>641</v>
      </c>
      <c r="F114" s="312" t="s">
        <v>641</v>
      </c>
      <c r="G114" s="207"/>
      <c r="H114" s="208"/>
      <c r="I114" s="255" t="s">
        <v>641</v>
      </c>
      <c r="J114" s="312" t="s">
        <v>641</v>
      </c>
      <c r="K114" s="207"/>
      <c r="L114" s="208"/>
      <c r="M114" s="207"/>
      <c r="N114" s="208"/>
      <c r="O114" s="207"/>
      <c r="P114" s="208"/>
      <c r="Q114" s="207"/>
      <c r="R114" s="208"/>
      <c r="S114" s="207"/>
      <c r="T114" s="208"/>
      <c r="U114" s="207"/>
      <c r="V114" s="208"/>
    </row>
    <row r="115" spans="1:22" s="73" customFormat="1" x14ac:dyDescent="0.25">
      <c r="A115" s="395" t="s">
        <v>148</v>
      </c>
      <c r="B115" s="401" t="s">
        <v>222</v>
      </c>
      <c r="C115" s="403" t="s">
        <v>223</v>
      </c>
      <c r="D115" s="203" t="s">
        <v>165</v>
      </c>
      <c r="E115" s="31">
        <f>SQRT(1.02)</f>
        <v>1.0099504938362078</v>
      </c>
      <c r="F115" s="33">
        <f>SQRT(1.02)</f>
        <v>1.0099504938362078</v>
      </c>
      <c r="G115" s="82"/>
      <c r="H115" s="210"/>
      <c r="I115" s="31">
        <f>SQRT(1.02)</f>
        <v>1.0099504938362078</v>
      </c>
      <c r="J115" s="33">
        <f>SQRT(1.02)</f>
        <v>1.0099504938362078</v>
      </c>
      <c r="K115" s="82"/>
      <c r="L115" s="210"/>
      <c r="M115" s="82"/>
      <c r="N115" s="210"/>
      <c r="O115" s="82"/>
      <c r="P115" s="210"/>
      <c r="Q115" s="82"/>
      <c r="R115" s="210"/>
      <c r="S115" s="82"/>
      <c r="T115" s="210"/>
      <c r="U115" s="82"/>
      <c r="V115" s="210"/>
    </row>
    <row r="116" spans="1:22" x14ac:dyDescent="0.25">
      <c r="A116" s="396"/>
      <c r="B116" s="402"/>
      <c r="C116" s="403"/>
      <c r="D116" s="204" t="s">
        <v>281</v>
      </c>
      <c r="E116" s="255" t="s">
        <v>641</v>
      </c>
      <c r="F116" s="312" t="s">
        <v>641</v>
      </c>
      <c r="G116" s="207"/>
      <c r="H116" s="208"/>
      <c r="I116" s="255" t="s">
        <v>641</v>
      </c>
      <c r="J116" s="312" t="s">
        <v>641</v>
      </c>
      <c r="K116" s="207"/>
      <c r="L116" s="208"/>
      <c r="M116" s="207"/>
      <c r="N116" s="208"/>
      <c r="O116" s="207"/>
      <c r="P116" s="208"/>
      <c r="Q116" s="207"/>
      <c r="R116" s="208"/>
      <c r="S116" s="207"/>
      <c r="T116" s="208"/>
      <c r="U116" s="207"/>
      <c r="V116" s="208"/>
    </row>
    <row r="117" spans="1:22" x14ac:dyDescent="0.25">
      <c r="A117" s="396"/>
      <c r="B117" s="402"/>
      <c r="C117" s="403" t="s">
        <v>224</v>
      </c>
      <c r="D117" s="204" t="s">
        <v>166</v>
      </c>
      <c r="E117" s="32">
        <f>SQRT(1.1)</f>
        <v>1.0488088481701516</v>
      </c>
      <c r="F117" s="34">
        <f>SQRT(1.1)</f>
        <v>1.0488088481701516</v>
      </c>
      <c r="G117" s="207"/>
      <c r="H117" s="208"/>
      <c r="I117" s="32">
        <f>SQRT(1.1)</f>
        <v>1.0488088481701516</v>
      </c>
      <c r="J117" s="34">
        <f>SQRT(1.1)</f>
        <v>1.0488088481701516</v>
      </c>
      <c r="K117" s="207"/>
      <c r="L117" s="208"/>
      <c r="M117" s="207"/>
      <c r="N117" s="208"/>
      <c r="O117" s="207"/>
      <c r="P117" s="208"/>
      <c r="Q117" s="207"/>
      <c r="R117" s="208"/>
      <c r="S117" s="83"/>
      <c r="T117" s="208"/>
      <c r="U117" s="207"/>
      <c r="V117" s="208"/>
    </row>
    <row r="118" spans="1:22" x14ac:dyDescent="0.25">
      <c r="A118" s="396"/>
      <c r="B118" s="402"/>
      <c r="C118" s="403"/>
      <c r="D118" s="204" t="s">
        <v>282</v>
      </c>
      <c r="E118" s="255" t="s">
        <v>641</v>
      </c>
      <c r="F118" s="312" t="s">
        <v>641</v>
      </c>
      <c r="G118" s="207"/>
      <c r="H118" s="208"/>
      <c r="I118" s="255" t="s">
        <v>641</v>
      </c>
      <c r="J118" s="312" t="s">
        <v>641</v>
      </c>
      <c r="K118" s="207"/>
      <c r="L118" s="208"/>
      <c r="M118" s="207"/>
      <c r="N118" s="208"/>
      <c r="O118" s="207"/>
      <c r="P118" s="208"/>
      <c r="Q118" s="207"/>
      <c r="R118" s="208"/>
      <c r="S118" s="207"/>
      <c r="T118" s="208"/>
      <c r="U118" s="207"/>
      <c r="V118" s="208"/>
    </row>
    <row r="119" spans="1:22" x14ac:dyDescent="0.25">
      <c r="A119" s="396"/>
      <c r="B119" s="402"/>
      <c r="C119" s="403" t="s">
        <v>225</v>
      </c>
      <c r="D119" s="204" t="s">
        <v>167</v>
      </c>
      <c r="E119" s="32">
        <f>SQRT(1.1)</f>
        <v>1.0488088481701516</v>
      </c>
      <c r="F119" s="34">
        <f>SQRT(1.1)</f>
        <v>1.0488088481701516</v>
      </c>
      <c r="G119" s="207"/>
      <c r="H119" s="208"/>
      <c r="I119" s="32">
        <f>SQRT(1.1)</f>
        <v>1.0488088481701516</v>
      </c>
      <c r="J119" s="34">
        <f>SQRT(1.1)</f>
        <v>1.0488088481701516</v>
      </c>
      <c r="K119" s="207"/>
      <c r="L119" s="208"/>
      <c r="M119" s="207"/>
      <c r="N119" s="208"/>
      <c r="O119" s="207"/>
      <c r="P119" s="208"/>
      <c r="Q119" s="207"/>
      <c r="R119" s="208"/>
      <c r="S119" s="83"/>
      <c r="T119" s="208"/>
      <c r="U119" s="207"/>
      <c r="V119" s="208"/>
    </row>
    <row r="120" spans="1:22" x14ac:dyDescent="0.25">
      <c r="A120" s="397"/>
      <c r="B120" s="406"/>
      <c r="C120" s="403"/>
      <c r="D120" s="204" t="s">
        <v>283</v>
      </c>
      <c r="E120" s="255" t="s">
        <v>641</v>
      </c>
      <c r="F120" s="312" t="s">
        <v>641</v>
      </c>
      <c r="G120" s="207"/>
      <c r="H120" s="208"/>
      <c r="I120" s="255" t="s">
        <v>641</v>
      </c>
      <c r="J120" s="312" t="s">
        <v>641</v>
      </c>
      <c r="K120" s="207"/>
      <c r="L120" s="208"/>
      <c r="M120" s="207"/>
      <c r="N120" s="208"/>
      <c r="O120" s="207"/>
      <c r="P120" s="208"/>
      <c r="Q120" s="207"/>
      <c r="R120" s="208"/>
      <c r="S120" s="207"/>
      <c r="T120" s="208"/>
      <c r="U120" s="207"/>
      <c r="V120" s="208"/>
    </row>
    <row r="121" spans="1:22" s="73" customFormat="1" x14ac:dyDescent="0.25">
      <c r="A121" s="395" t="s">
        <v>148</v>
      </c>
      <c r="B121" s="401" t="s">
        <v>256</v>
      </c>
      <c r="C121" s="404" t="s">
        <v>257</v>
      </c>
      <c r="D121" s="203" t="s">
        <v>194</v>
      </c>
      <c r="E121" s="31"/>
      <c r="F121" s="33"/>
      <c r="G121" s="82"/>
      <c r="H121" s="210"/>
      <c r="I121" s="31">
        <v>0.92</v>
      </c>
      <c r="J121" s="33">
        <v>0.92</v>
      </c>
      <c r="K121" s="82"/>
      <c r="L121" s="210"/>
      <c r="M121" s="82"/>
      <c r="N121" s="210"/>
      <c r="O121" s="82"/>
      <c r="P121" s="210"/>
      <c r="Q121" s="82"/>
      <c r="R121" s="210"/>
      <c r="S121" s="82"/>
      <c r="T121" s="210"/>
      <c r="U121" s="82"/>
      <c r="V121" s="210"/>
    </row>
    <row r="122" spans="1:22" x14ac:dyDescent="0.25">
      <c r="A122" s="396"/>
      <c r="B122" s="402"/>
      <c r="C122" s="403"/>
      <c r="D122" s="204" t="s">
        <v>310</v>
      </c>
      <c r="E122" s="207"/>
      <c r="F122" s="208"/>
      <c r="G122" s="207"/>
      <c r="H122" s="208"/>
      <c r="I122" s="255" t="s">
        <v>641</v>
      </c>
      <c r="J122" s="312" t="s">
        <v>641</v>
      </c>
      <c r="K122" s="207"/>
      <c r="L122" s="208"/>
      <c r="M122" s="207"/>
      <c r="N122" s="208"/>
      <c r="O122" s="207"/>
      <c r="P122" s="208"/>
      <c r="Q122" s="207"/>
      <c r="R122" s="208"/>
      <c r="S122" s="207"/>
      <c r="T122" s="208"/>
      <c r="U122" s="207"/>
      <c r="V122" s="208"/>
    </row>
    <row r="123" spans="1:22" x14ac:dyDescent="0.25">
      <c r="A123" s="396"/>
      <c r="B123" s="402"/>
      <c r="C123" s="403" t="s">
        <v>258</v>
      </c>
      <c r="D123" s="204" t="s">
        <v>195</v>
      </c>
      <c r="E123" s="207"/>
      <c r="F123" s="208"/>
      <c r="G123" s="207"/>
      <c r="H123" s="208"/>
      <c r="I123" s="32">
        <v>0.96</v>
      </c>
      <c r="J123" s="34">
        <v>0.96</v>
      </c>
      <c r="K123" s="83"/>
      <c r="L123" s="208"/>
      <c r="M123" s="83"/>
      <c r="N123" s="208"/>
      <c r="O123" s="207"/>
      <c r="P123" s="208"/>
      <c r="Q123" s="207"/>
      <c r="R123" s="208"/>
      <c r="S123" s="83"/>
      <c r="T123" s="208"/>
      <c r="U123" s="207"/>
      <c r="V123" s="208"/>
    </row>
    <row r="124" spans="1:22" x14ac:dyDescent="0.25">
      <c r="A124" s="396"/>
      <c r="B124" s="402"/>
      <c r="C124" s="403"/>
      <c r="D124" s="204" t="s">
        <v>311</v>
      </c>
      <c r="E124" s="207"/>
      <c r="F124" s="208"/>
      <c r="G124" s="207"/>
      <c r="H124" s="208"/>
      <c r="I124" s="255" t="s">
        <v>641</v>
      </c>
      <c r="J124" s="312" t="s">
        <v>641</v>
      </c>
      <c r="K124" s="207"/>
      <c r="L124" s="208"/>
      <c r="M124" s="207"/>
      <c r="N124" s="208"/>
      <c r="O124" s="207"/>
      <c r="P124" s="208"/>
      <c r="Q124" s="207"/>
      <c r="R124" s="208"/>
      <c r="S124" s="207"/>
      <c r="T124" s="208"/>
      <c r="U124" s="207"/>
      <c r="V124" s="208"/>
    </row>
    <row r="125" spans="1:22" x14ac:dyDescent="0.25">
      <c r="A125" s="396"/>
      <c r="B125" s="402"/>
      <c r="C125" s="403" t="s">
        <v>259</v>
      </c>
      <c r="D125" s="204" t="s">
        <v>196</v>
      </c>
      <c r="E125" s="207"/>
      <c r="F125" s="208"/>
      <c r="G125" s="207"/>
      <c r="H125" s="208"/>
      <c r="I125" s="32"/>
      <c r="J125" s="34"/>
      <c r="K125" s="83"/>
      <c r="L125" s="208"/>
      <c r="M125" s="83"/>
      <c r="N125" s="208"/>
      <c r="O125" s="207"/>
      <c r="P125" s="208"/>
      <c r="Q125" s="207"/>
      <c r="R125" s="208"/>
      <c r="S125" s="83"/>
      <c r="T125" s="208"/>
      <c r="U125" s="207"/>
      <c r="V125" s="208"/>
    </row>
    <row r="126" spans="1:22" x14ac:dyDescent="0.25">
      <c r="A126" s="397"/>
      <c r="B126" s="406"/>
      <c r="C126" s="405"/>
      <c r="D126" s="204" t="s">
        <v>312</v>
      </c>
      <c r="E126" s="207"/>
      <c r="F126" s="208"/>
      <c r="G126" s="207"/>
      <c r="H126" s="208"/>
      <c r="I126" s="323"/>
      <c r="J126" s="209"/>
      <c r="K126" s="207"/>
      <c r="L126" s="208"/>
      <c r="M126" s="207"/>
      <c r="N126" s="208"/>
      <c r="O126" s="207"/>
      <c r="P126" s="208"/>
      <c r="Q126" s="207"/>
      <c r="R126" s="208"/>
      <c r="S126" s="207"/>
      <c r="T126" s="208"/>
      <c r="U126" s="207"/>
      <c r="V126" s="208"/>
    </row>
    <row r="127" spans="1:22" s="73" customFormat="1" x14ac:dyDescent="0.25">
      <c r="A127" s="205"/>
      <c r="B127" s="205"/>
      <c r="C127" s="333"/>
      <c r="D127" s="205"/>
      <c r="F127" s="75"/>
      <c r="H127" s="75"/>
      <c r="J127" s="75"/>
      <c r="L127" s="75"/>
      <c r="N127" s="75"/>
      <c r="P127" s="259"/>
      <c r="R127" s="75"/>
      <c r="T127" s="259"/>
      <c r="V127" s="259"/>
    </row>
    <row r="128" spans="1:22" x14ac:dyDescent="0.25">
      <c r="T128" s="254"/>
      <c r="V128" s="254"/>
    </row>
    <row r="129" spans="20:22" x14ac:dyDescent="0.25">
      <c r="T129" s="254"/>
      <c r="V129" s="254"/>
    </row>
    <row r="130" spans="20:22" x14ac:dyDescent="0.25">
      <c r="T130" s="254"/>
      <c r="V130" s="254"/>
    </row>
    <row r="131" spans="20:22" x14ac:dyDescent="0.25">
      <c r="T131" s="254"/>
      <c r="V131" s="254"/>
    </row>
    <row r="132" spans="20:22" x14ac:dyDescent="0.25">
      <c r="T132" s="254"/>
      <c r="V132" s="254"/>
    </row>
    <row r="133" spans="20:22" x14ac:dyDescent="0.25">
      <c r="T133" s="254"/>
      <c r="V133" s="254"/>
    </row>
    <row r="134" spans="20:22" x14ac:dyDescent="0.25">
      <c r="T134" s="254"/>
      <c r="V134" s="254"/>
    </row>
    <row r="135" spans="20:22" x14ac:dyDescent="0.25">
      <c r="T135" s="254"/>
      <c r="V135" s="254"/>
    </row>
    <row r="136" spans="20:22" x14ac:dyDescent="0.25">
      <c r="T136" s="254"/>
      <c r="V136" s="254"/>
    </row>
    <row r="137" spans="20:22" x14ac:dyDescent="0.25">
      <c r="T137" s="254"/>
      <c r="V137" s="254"/>
    </row>
    <row r="138" spans="20:22" x14ac:dyDescent="0.25">
      <c r="T138" s="254"/>
      <c r="V138" s="254"/>
    </row>
    <row r="139" spans="20:22" x14ac:dyDescent="0.25">
      <c r="T139" s="254"/>
      <c r="V139" s="254"/>
    </row>
    <row r="140" spans="20:22" x14ac:dyDescent="0.25">
      <c r="T140" s="254"/>
      <c r="V140" s="254"/>
    </row>
    <row r="141" spans="20:22" x14ac:dyDescent="0.25">
      <c r="T141" s="254"/>
      <c r="V141" s="254"/>
    </row>
    <row r="142" spans="20:22" x14ac:dyDescent="0.25">
      <c r="T142" s="254"/>
      <c r="V142" s="254"/>
    </row>
    <row r="143" spans="20:22" x14ac:dyDescent="0.25">
      <c r="T143" s="254"/>
      <c r="V143" s="254"/>
    </row>
    <row r="144" spans="20:22" x14ac:dyDescent="0.25">
      <c r="T144" s="254"/>
      <c r="V144" s="254"/>
    </row>
    <row r="145" spans="20:22" x14ac:dyDescent="0.25">
      <c r="T145" s="254"/>
      <c r="V145" s="254"/>
    </row>
    <row r="146" spans="20:22" x14ac:dyDescent="0.25">
      <c r="T146" s="254"/>
      <c r="V146" s="254"/>
    </row>
    <row r="147" spans="20:22" x14ac:dyDescent="0.25">
      <c r="T147" s="254"/>
      <c r="V147" s="254"/>
    </row>
    <row r="148" spans="20:22" x14ac:dyDescent="0.25">
      <c r="T148" s="254"/>
      <c r="V148" s="254"/>
    </row>
    <row r="149" spans="20:22" x14ac:dyDescent="0.25">
      <c r="T149" s="254"/>
      <c r="V149" s="254"/>
    </row>
    <row r="150" spans="20:22" x14ac:dyDescent="0.25">
      <c r="T150" s="254"/>
      <c r="V150" s="254"/>
    </row>
    <row r="151" spans="20:22" x14ac:dyDescent="0.25">
      <c r="T151" s="254"/>
      <c r="V151" s="254"/>
    </row>
    <row r="152" spans="20:22" x14ac:dyDescent="0.25">
      <c r="T152" s="254"/>
      <c r="V152" s="254"/>
    </row>
    <row r="153" spans="20:22" x14ac:dyDescent="0.25">
      <c r="T153" s="254"/>
      <c r="V153" s="254"/>
    </row>
    <row r="154" spans="20:22" x14ac:dyDescent="0.25">
      <c r="T154" s="254"/>
      <c r="V154" s="254"/>
    </row>
    <row r="155" spans="20:22" x14ac:dyDescent="0.25">
      <c r="T155" s="254"/>
      <c r="V155" s="254"/>
    </row>
    <row r="156" spans="20:22" x14ac:dyDescent="0.25">
      <c r="T156" s="254"/>
      <c r="V156" s="254"/>
    </row>
    <row r="157" spans="20:22" x14ac:dyDescent="0.25">
      <c r="T157" s="254"/>
      <c r="V157" s="254"/>
    </row>
    <row r="158" spans="20:22" x14ac:dyDescent="0.25">
      <c r="T158" s="254"/>
      <c r="V158" s="254"/>
    </row>
    <row r="159" spans="20:22" x14ac:dyDescent="0.25">
      <c r="T159" s="254"/>
      <c r="V159" s="254"/>
    </row>
    <row r="160" spans="20:22" x14ac:dyDescent="0.25">
      <c r="T160" s="254"/>
      <c r="V160" s="254"/>
    </row>
    <row r="161" spans="20:22" x14ac:dyDescent="0.25">
      <c r="T161" s="254"/>
      <c r="V161" s="254"/>
    </row>
    <row r="162" spans="20:22" x14ac:dyDescent="0.25">
      <c r="T162" s="254"/>
      <c r="V162" s="254"/>
    </row>
    <row r="163" spans="20:22" x14ac:dyDescent="0.25">
      <c r="T163" s="254"/>
      <c r="V163" s="254"/>
    </row>
    <row r="164" spans="20:22" x14ac:dyDescent="0.25">
      <c r="T164" s="254"/>
      <c r="V164" s="254"/>
    </row>
    <row r="165" spans="20:22" x14ac:dyDescent="0.25">
      <c r="T165" s="254"/>
      <c r="V165" s="254"/>
    </row>
    <row r="166" spans="20:22" x14ac:dyDescent="0.25">
      <c r="T166" s="254"/>
      <c r="V166" s="254"/>
    </row>
    <row r="167" spans="20:22" x14ac:dyDescent="0.25">
      <c r="T167" s="254"/>
      <c r="V167" s="254"/>
    </row>
    <row r="168" spans="20:22" x14ac:dyDescent="0.25">
      <c r="T168" s="254"/>
      <c r="V168" s="254"/>
    </row>
    <row r="169" spans="20:22" x14ac:dyDescent="0.25">
      <c r="T169" s="254"/>
      <c r="V169" s="254"/>
    </row>
    <row r="170" spans="20:22" x14ac:dyDescent="0.25">
      <c r="T170" s="254"/>
      <c r="V170" s="254"/>
    </row>
    <row r="171" spans="20:22" x14ac:dyDescent="0.25">
      <c r="T171" s="254"/>
      <c r="V171" s="254"/>
    </row>
    <row r="172" spans="20:22" x14ac:dyDescent="0.25">
      <c r="T172" s="254"/>
      <c r="V172" s="254"/>
    </row>
    <row r="173" spans="20:22" x14ac:dyDescent="0.25">
      <c r="T173" s="254"/>
      <c r="V173" s="254"/>
    </row>
    <row r="174" spans="20:22" x14ac:dyDescent="0.25">
      <c r="T174" s="254"/>
      <c r="V174" s="254"/>
    </row>
    <row r="175" spans="20:22" x14ac:dyDescent="0.25">
      <c r="T175" s="254"/>
      <c r="V175" s="254"/>
    </row>
    <row r="176" spans="20:22" x14ac:dyDescent="0.25">
      <c r="T176" s="254"/>
      <c r="V176" s="254"/>
    </row>
    <row r="177" spans="20:22" x14ac:dyDescent="0.25">
      <c r="T177" s="254"/>
      <c r="V177" s="254"/>
    </row>
    <row r="178" spans="20:22" x14ac:dyDescent="0.25">
      <c r="T178" s="254"/>
      <c r="V178" s="254"/>
    </row>
    <row r="179" spans="20:22" x14ac:dyDescent="0.25">
      <c r="T179" s="254"/>
      <c r="V179" s="254"/>
    </row>
    <row r="180" spans="20:22" x14ac:dyDescent="0.25">
      <c r="T180" s="254"/>
      <c r="V180" s="254"/>
    </row>
    <row r="181" spans="20:22" x14ac:dyDescent="0.25">
      <c r="T181" s="254"/>
      <c r="V181" s="254"/>
    </row>
    <row r="182" spans="20:22" x14ac:dyDescent="0.25">
      <c r="T182" s="254"/>
      <c r="V182" s="254"/>
    </row>
    <row r="183" spans="20:22" x14ac:dyDescent="0.25">
      <c r="T183" s="254"/>
      <c r="V183" s="254"/>
    </row>
    <row r="184" spans="20:22" x14ac:dyDescent="0.25">
      <c r="T184" s="254"/>
      <c r="V184" s="254"/>
    </row>
    <row r="185" spans="20:22" x14ac:dyDescent="0.25">
      <c r="T185" s="254"/>
      <c r="V185" s="254"/>
    </row>
    <row r="186" spans="20:22" x14ac:dyDescent="0.25">
      <c r="T186" s="254"/>
      <c r="V186" s="254"/>
    </row>
    <row r="187" spans="20:22" x14ac:dyDescent="0.25">
      <c r="T187" s="254"/>
      <c r="V187" s="254"/>
    </row>
    <row r="188" spans="20:22" x14ac:dyDescent="0.25">
      <c r="T188" s="254"/>
      <c r="V188" s="254"/>
    </row>
    <row r="189" spans="20:22" x14ac:dyDescent="0.25">
      <c r="T189" s="254"/>
      <c r="V189" s="254"/>
    </row>
    <row r="190" spans="20:22" x14ac:dyDescent="0.25">
      <c r="T190" s="254"/>
      <c r="V190" s="254"/>
    </row>
    <row r="191" spans="20:22" x14ac:dyDescent="0.25">
      <c r="T191" s="254"/>
      <c r="V191" s="254"/>
    </row>
    <row r="192" spans="20:22" x14ac:dyDescent="0.25">
      <c r="T192" s="254"/>
      <c r="V192" s="254"/>
    </row>
    <row r="193" spans="20:22" x14ac:dyDescent="0.25">
      <c r="T193" s="254"/>
      <c r="V193" s="254"/>
    </row>
    <row r="194" spans="20:22" x14ac:dyDescent="0.25">
      <c r="T194" s="254"/>
      <c r="V194" s="254"/>
    </row>
    <row r="195" spans="20:22" x14ac:dyDescent="0.25">
      <c r="T195" s="254"/>
      <c r="V195" s="254"/>
    </row>
    <row r="196" spans="20:22" x14ac:dyDescent="0.25">
      <c r="T196" s="254"/>
      <c r="V196" s="254"/>
    </row>
    <row r="197" spans="20:22" x14ac:dyDescent="0.25">
      <c r="T197" s="254"/>
      <c r="V197" s="254"/>
    </row>
    <row r="198" spans="20:22" x14ac:dyDescent="0.25">
      <c r="T198" s="254"/>
      <c r="V198" s="254"/>
    </row>
    <row r="199" spans="20:22" x14ac:dyDescent="0.25">
      <c r="T199" s="254"/>
      <c r="V199" s="254"/>
    </row>
    <row r="200" spans="20:22" x14ac:dyDescent="0.25">
      <c r="T200" s="254"/>
      <c r="V200" s="254"/>
    </row>
    <row r="201" spans="20:22" x14ac:dyDescent="0.25">
      <c r="T201" s="254"/>
      <c r="V201" s="254"/>
    </row>
    <row r="202" spans="20:22" x14ac:dyDescent="0.25">
      <c r="T202" s="254"/>
      <c r="V202" s="254"/>
    </row>
    <row r="203" spans="20:22" x14ac:dyDescent="0.25">
      <c r="T203" s="254"/>
      <c r="V203" s="254"/>
    </row>
    <row r="204" spans="20:22" x14ac:dyDescent="0.25">
      <c r="T204" s="254"/>
      <c r="V204" s="254"/>
    </row>
    <row r="205" spans="20:22" x14ac:dyDescent="0.25">
      <c r="T205" s="254"/>
      <c r="V205" s="254"/>
    </row>
    <row r="206" spans="20:22" x14ac:dyDescent="0.25">
      <c r="T206" s="254"/>
      <c r="V206" s="254"/>
    </row>
    <row r="207" spans="20:22" x14ac:dyDescent="0.25">
      <c r="T207" s="254"/>
      <c r="V207" s="254"/>
    </row>
    <row r="208" spans="20:22" x14ac:dyDescent="0.25">
      <c r="T208" s="254"/>
      <c r="V208" s="254"/>
    </row>
    <row r="209" spans="20:22" x14ac:dyDescent="0.25">
      <c r="T209" s="254"/>
      <c r="V209" s="254"/>
    </row>
    <row r="210" spans="20:22" x14ac:dyDescent="0.25">
      <c r="T210" s="254"/>
      <c r="V210" s="254"/>
    </row>
    <row r="211" spans="20:22" x14ac:dyDescent="0.25">
      <c r="T211" s="254"/>
      <c r="V211" s="254"/>
    </row>
    <row r="212" spans="20:22" x14ac:dyDescent="0.25">
      <c r="T212" s="254"/>
      <c r="V212" s="254"/>
    </row>
    <row r="213" spans="20:22" x14ac:dyDescent="0.25">
      <c r="T213" s="254"/>
      <c r="V213" s="254"/>
    </row>
    <row r="214" spans="20:22" x14ac:dyDescent="0.25">
      <c r="T214" s="254"/>
      <c r="V214" s="254"/>
    </row>
    <row r="215" spans="20:22" x14ac:dyDescent="0.25">
      <c r="T215" s="254"/>
      <c r="V215" s="254"/>
    </row>
    <row r="216" spans="20:22" x14ac:dyDescent="0.25">
      <c r="T216" s="254"/>
      <c r="V216" s="254"/>
    </row>
    <row r="217" spans="20:22" x14ac:dyDescent="0.25">
      <c r="T217" s="254"/>
      <c r="V217" s="254"/>
    </row>
    <row r="218" spans="20:22" x14ac:dyDescent="0.25">
      <c r="T218" s="254"/>
      <c r="V218" s="254"/>
    </row>
    <row r="219" spans="20:22" x14ac:dyDescent="0.25">
      <c r="T219" s="254"/>
      <c r="V219" s="254"/>
    </row>
    <row r="220" spans="20:22" x14ac:dyDescent="0.25">
      <c r="T220" s="254"/>
      <c r="V220" s="254"/>
    </row>
    <row r="221" spans="20:22" x14ac:dyDescent="0.25">
      <c r="T221" s="254"/>
      <c r="V221" s="254"/>
    </row>
  </sheetData>
  <mergeCells count="107">
    <mergeCell ref="B97:B100"/>
    <mergeCell ref="B101:B104"/>
    <mergeCell ref="B105:B114"/>
    <mergeCell ref="B115:B120"/>
    <mergeCell ref="B121:B126"/>
    <mergeCell ref="C121:C122"/>
    <mergeCell ref="C123:C124"/>
    <mergeCell ref="C125:C126"/>
    <mergeCell ref="B13:B18"/>
    <mergeCell ref="B19:B22"/>
    <mergeCell ref="B23:B26"/>
    <mergeCell ref="B27:B34"/>
    <mergeCell ref="B35:B40"/>
    <mergeCell ref="B41:B48"/>
    <mergeCell ref="B49:B52"/>
    <mergeCell ref="B53:B58"/>
    <mergeCell ref="B59:B64"/>
    <mergeCell ref="B65:B68"/>
    <mergeCell ref="B69:B86"/>
    <mergeCell ref="B87:B96"/>
    <mergeCell ref="C111:C112"/>
    <mergeCell ref="C113:C114"/>
    <mergeCell ref="C115:C116"/>
    <mergeCell ref="C117:C118"/>
    <mergeCell ref="C119:C120"/>
    <mergeCell ref="C101:C102"/>
    <mergeCell ref="C103:C104"/>
    <mergeCell ref="C105:C106"/>
    <mergeCell ref="C107:C108"/>
    <mergeCell ref="C109:C110"/>
    <mergeCell ref="C91:C92"/>
    <mergeCell ref="C93:C94"/>
    <mergeCell ref="C95:C96"/>
    <mergeCell ref="C97:C98"/>
    <mergeCell ref="C99:C100"/>
    <mergeCell ref="C81:C82"/>
    <mergeCell ref="C83:C84"/>
    <mergeCell ref="C85:C86"/>
    <mergeCell ref="C87:C88"/>
    <mergeCell ref="C89:C90"/>
    <mergeCell ref="C71:C72"/>
    <mergeCell ref="C73:C74"/>
    <mergeCell ref="C75:C76"/>
    <mergeCell ref="C77:C78"/>
    <mergeCell ref="C79:C80"/>
    <mergeCell ref="C61:C62"/>
    <mergeCell ref="C63:C64"/>
    <mergeCell ref="C65:C66"/>
    <mergeCell ref="C67:C68"/>
    <mergeCell ref="C69:C70"/>
    <mergeCell ref="C51:C52"/>
    <mergeCell ref="C53:C54"/>
    <mergeCell ref="C55:C56"/>
    <mergeCell ref="C57:C58"/>
    <mergeCell ref="C59:C60"/>
    <mergeCell ref="A101:A104"/>
    <mergeCell ref="A105:A114"/>
    <mergeCell ref="A115:A120"/>
    <mergeCell ref="A121:A126"/>
    <mergeCell ref="C7:C8"/>
    <mergeCell ref="C9:C10"/>
    <mergeCell ref="C11:C12"/>
    <mergeCell ref="C13:C14"/>
    <mergeCell ref="C15:C16"/>
    <mergeCell ref="C17:C18"/>
    <mergeCell ref="C19:C20"/>
    <mergeCell ref="C21:C22"/>
    <mergeCell ref="C23:C24"/>
    <mergeCell ref="C25:C26"/>
    <mergeCell ref="C27:C28"/>
    <mergeCell ref="C29:C30"/>
    <mergeCell ref="A59:A64"/>
    <mergeCell ref="A65:A68"/>
    <mergeCell ref="A69:A86"/>
    <mergeCell ref="A87:A96"/>
    <mergeCell ref="A97:A100"/>
    <mergeCell ref="A27:A34"/>
    <mergeCell ref="A41:A48"/>
    <mergeCell ref="A49:A52"/>
    <mergeCell ref="A35:A40"/>
    <mergeCell ref="A53:A58"/>
    <mergeCell ref="A7:A12"/>
    <mergeCell ref="B7:B12"/>
    <mergeCell ref="A13:A18"/>
    <mergeCell ref="A19:A22"/>
    <mergeCell ref="A23:A26"/>
    <mergeCell ref="O1:P1"/>
    <mergeCell ref="Q1:R1"/>
    <mergeCell ref="C41:C42"/>
    <mergeCell ref="C43:C44"/>
    <mergeCell ref="C45:C46"/>
    <mergeCell ref="C47:C48"/>
    <mergeCell ref="C49:C50"/>
    <mergeCell ref="C31:C32"/>
    <mergeCell ref="C33:C34"/>
    <mergeCell ref="C35:C36"/>
    <mergeCell ref="C37:C38"/>
    <mergeCell ref="C39:C40"/>
    <mergeCell ref="S1:T1"/>
    <mergeCell ref="U1:V1"/>
    <mergeCell ref="A3:B5"/>
    <mergeCell ref="A1:D2"/>
    <mergeCell ref="E1:F1"/>
    <mergeCell ref="G1:H1"/>
    <mergeCell ref="I1:J1"/>
    <mergeCell ref="M1:N1"/>
    <mergeCell ref="K1:L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9"/>
  <sheetViews>
    <sheetView zoomScale="90" zoomScaleNormal="90" workbookViewId="0">
      <pane xSplit="4" ySplit="2" topLeftCell="E3" activePane="bottomRight" state="frozen"/>
      <selection pane="topRight" activeCell="E1" sqref="E1"/>
      <selection pane="bottomLeft" activeCell="A3" sqref="A3"/>
      <selection pane="bottomRight" activeCell="E7" sqref="E7"/>
    </sheetView>
  </sheetViews>
  <sheetFormatPr baseColWidth="10" defaultColWidth="11.42578125" defaultRowHeight="15" x14ac:dyDescent="0.25"/>
  <cols>
    <col min="1" max="1" width="8" style="4" customWidth="1"/>
    <col min="2" max="2" width="23.85546875" style="4" customWidth="1"/>
    <col min="3" max="3" width="47.5703125" style="4" customWidth="1"/>
    <col min="4" max="4" width="16.7109375" style="354" customWidth="1"/>
    <col min="5" max="15" width="11.42578125" style="2"/>
    <col min="16" max="16" width="11.42578125" style="19"/>
    <col min="17" max="17" width="11.42578125" style="2" customWidth="1"/>
    <col min="18" max="18" width="11.42578125" style="19"/>
    <col min="19" max="29" width="11.42578125" style="2"/>
    <col min="30" max="30" width="11.42578125" style="19" customWidth="1"/>
    <col min="31" max="33" width="11.42578125" style="2" customWidth="1"/>
    <col min="34" max="34" width="12.28515625" style="2" customWidth="1"/>
    <col min="35" max="35" width="13.28515625" style="2" customWidth="1"/>
    <col min="36" max="38" width="11.42578125" style="2" customWidth="1"/>
    <col min="39" max="39" width="11.42578125" style="19" customWidth="1"/>
    <col min="40" max="40" width="12.5703125" style="36" customWidth="1"/>
    <col min="41" max="41" width="11.42578125" style="2" customWidth="1"/>
    <col min="42" max="42" width="11.42578125" style="19" customWidth="1"/>
    <col min="43" max="43" width="28" style="36" customWidth="1"/>
    <col min="44" max="44" width="21" style="36" customWidth="1"/>
    <col min="45" max="16384" width="11.42578125" style="1"/>
  </cols>
  <sheetData>
    <row r="1" spans="1:44" ht="48.75" customHeight="1" x14ac:dyDescent="0.25">
      <c r="A1" s="360"/>
      <c r="B1" s="360"/>
      <c r="C1" s="360"/>
      <c r="D1" s="361"/>
      <c r="E1" s="365" t="s">
        <v>877</v>
      </c>
      <c r="F1" s="366"/>
      <c r="G1" s="366"/>
      <c r="H1" s="366"/>
      <c r="I1" s="366"/>
      <c r="J1" s="366"/>
      <c r="K1" s="366"/>
      <c r="L1" s="366"/>
      <c r="M1" s="366"/>
      <c r="N1" s="366"/>
      <c r="O1" s="366"/>
      <c r="P1" s="367"/>
      <c r="Q1" s="365" t="s">
        <v>346</v>
      </c>
      <c r="R1" s="367"/>
      <c r="S1" s="365" t="s">
        <v>880</v>
      </c>
      <c r="T1" s="366"/>
      <c r="U1" s="366"/>
      <c r="V1" s="366"/>
      <c r="W1" s="366"/>
      <c r="X1" s="366"/>
      <c r="Y1" s="366"/>
      <c r="Z1" s="366"/>
      <c r="AA1" s="366"/>
      <c r="AB1" s="366"/>
      <c r="AC1" s="366"/>
      <c r="AD1" s="367"/>
      <c r="AE1" s="413" t="s">
        <v>883</v>
      </c>
      <c r="AF1" s="414"/>
      <c r="AG1" s="414"/>
      <c r="AH1" s="414"/>
      <c r="AI1" s="414"/>
      <c r="AJ1" s="414"/>
      <c r="AK1" s="414"/>
      <c r="AL1" s="414"/>
      <c r="AM1" s="415"/>
      <c r="AN1" s="41" t="s">
        <v>348</v>
      </c>
      <c r="AO1" s="411" t="s">
        <v>882</v>
      </c>
      <c r="AP1" s="412"/>
      <c r="AQ1" s="41" t="s">
        <v>884</v>
      </c>
      <c r="AR1" s="41" t="s">
        <v>885</v>
      </c>
    </row>
    <row r="2" spans="1:44" ht="52.5" x14ac:dyDescent="0.25">
      <c r="A2" s="360"/>
      <c r="B2" s="360"/>
      <c r="C2" s="360"/>
      <c r="D2" s="361"/>
      <c r="E2" s="15" t="s">
        <v>3</v>
      </c>
      <c r="F2" s="15" t="s">
        <v>4</v>
      </c>
      <c r="G2" s="15" t="s">
        <v>145</v>
      </c>
      <c r="H2" s="15" t="s">
        <v>5</v>
      </c>
      <c r="I2" s="15" t="s">
        <v>6</v>
      </c>
      <c r="J2" s="15" t="s">
        <v>7</v>
      </c>
      <c r="K2" s="15" t="s">
        <v>8</v>
      </c>
      <c r="L2" s="15" t="s">
        <v>9</v>
      </c>
      <c r="M2" s="15" t="s">
        <v>10</v>
      </c>
      <c r="N2" s="15" t="s">
        <v>11</v>
      </c>
      <c r="O2" s="206" t="s">
        <v>690</v>
      </c>
      <c r="P2" s="223" t="s">
        <v>322</v>
      </c>
      <c r="Q2" s="15" t="s">
        <v>878</v>
      </c>
      <c r="R2" s="16" t="s">
        <v>879</v>
      </c>
      <c r="S2" s="15" t="s">
        <v>3</v>
      </c>
      <c r="T2" s="15" t="s">
        <v>4</v>
      </c>
      <c r="U2" s="206" t="s">
        <v>145</v>
      </c>
      <c r="V2" s="206" t="s">
        <v>5</v>
      </c>
      <c r="W2" s="15" t="s">
        <v>6</v>
      </c>
      <c r="X2" s="15" t="s">
        <v>7</v>
      </c>
      <c r="Y2" s="15" t="s">
        <v>8</v>
      </c>
      <c r="Z2" s="15" t="s">
        <v>9</v>
      </c>
      <c r="AA2" s="15" t="s">
        <v>10</v>
      </c>
      <c r="AB2" s="15" t="s">
        <v>11</v>
      </c>
      <c r="AC2" s="206" t="s">
        <v>690</v>
      </c>
      <c r="AD2" s="223" t="s">
        <v>322</v>
      </c>
      <c r="AE2" s="15" t="s">
        <v>351</v>
      </c>
      <c r="AF2" s="15" t="s">
        <v>352</v>
      </c>
      <c r="AG2" s="15" t="s">
        <v>353</v>
      </c>
      <c r="AH2" s="15" t="s">
        <v>354</v>
      </c>
      <c r="AI2" s="15" t="s">
        <v>355</v>
      </c>
      <c r="AJ2" s="15" t="s">
        <v>357</v>
      </c>
      <c r="AK2" s="15" t="s">
        <v>356</v>
      </c>
      <c r="AL2" s="15" t="s">
        <v>359</v>
      </c>
      <c r="AM2" s="16" t="s">
        <v>358</v>
      </c>
      <c r="AN2" s="351" t="s">
        <v>881</v>
      </c>
      <c r="AO2" s="15" t="s">
        <v>349</v>
      </c>
      <c r="AP2" s="16" t="s">
        <v>350</v>
      </c>
      <c r="AQ2" s="351"/>
      <c r="AR2" s="351"/>
    </row>
    <row r="3" spans="1:44" x14ac:dyDescent="0.25">
      <c r="A3" s="407" t="s">
        <v>688</v>
      </c>
      <c r="B3" s="408"/>
      <c r="C3" s="141" t="s">
        <v>682</v>
      </c>
      <c r="D3" s="124" t="s">
        <v>448</v>
      </c>
      <c r="E3" s="237"/>
      <c r="F3" s="237"/>
      <c r="G3" s="237"/>
      <c r="H3" s="237"/>
      <c r="I3" s="237"/>
      <c r="J3" s="237"/>
      <c r="K3" s="237"/>
      <c r="L3" s="237"/>
      <c r="M3" s="237"/>
      <c r="N3" s="237"/>
      <c r="O3" s="213"/>
      <c r="P3" s="238"/>
      <c r="Q3" s="237"/>
      <c r="R3" s="238"/>
      <c r="S3" s="237"/>
      <c r="T3" s="237"/>
      <c r="U3" s="265"/>
      <c r="V3" s="265"/>
      <c r="W3" s="237"/>
      <c r="X3" s="237"/>
      <c r="Y3" s="237"/>
      <c r="Z3" s="237"/>
      <c r="AA3" s="237"/>
      <c r="AB3" s="237"/>
      <c r="AC3" s="237"/>
      <c r="AD3" s="238"/>
      <c r="AE3" s="237"/>
      <c r="AF3" s="237"/>
      <c r="AG3" s="237"/>
      <c r="AH3" s="237"/>
      <c r="AI3" s="237"/>
      <c r="AJ3" s="237"/>
      <c r="AK3" s="237"/>
      <c r="AL3" s="237"/>
      <c r="AM3" s="238"/>
      <c r="AN3" s="239">
        <v>300</v>
      </c>
      <c r="AO3" s="237">
        <v>0</v>
      </c>
      <c r="AP3" s="238">
        <v>0</v>
      </c>
      <c r="AQ3" s="239"/>
      <c r="AR3" s="239">
        <v>0</v>
      </c>
    </row>
    <row r="4" spans="1:44" x14ac:dyDescent="0.25">
      <c r="A4" s="407"/>
      <c r="B4" s="408"/>
      <c r="C4" s="141" t="s">
        <v>683</v>
      </c>
      <c r="D4" s="147" t="s">
        <v>689</v>
      </c>
      <c r="E4" s="235">
        <v>26.089999999999996</v>
      </c>
      <c r="F4" s="235">
        <v>26.089999999999996</v>
      </c>
      <c r="G4" s="235">
        <v>89.58</v>
      </c>
      <c r="H4" s="235">
        <v>89.58</v>
      </c>
      <c r="I4" s="235">
        <v>26.089999999999996</v>
      </c>
      <c r="J4" s="235">
        <v>26.089999999999996</v>
      </c>
      <c r="K4" s="235">
        <v>26.089999999999996</v>
      </c>
      <c r="L4" s="235">
        <v>64.16</v>
      </c>
      <c r="M4" s="235">
        <v>89.58</v>
      </c>
      <c r="N4" s="235">
        <v>64.16</v>
      </c>
      <c r="O4" s="235">
        <v>68.36</v>
      </c>
      <c r="P4" s="236">
        <v>29.72</v>
      </c>
      <c r="Q4" s="213">
        <v>1</v>
      </c>
      <c r="R4" s="214">
        <v>1</v>
      </c>
      <c r="S4" s="213">
        <v>1.34</v>
      </c>
      <c r="T4" s="213">
        <v>1.34</v>
      </c>
      <c r="U4" s="266">
        <v>0</v>
      </c>
      <c r="V4" s="266">
        <v>0</v>
      </c>
      <c r="W4" s="213">
        <v>1.34</v>
      </c>
      <c r="X4" s="213">
        <v>1.34</v>
      </c>
      <c r="Y4" s="213">
        <v>1.34</v>
      </c>
      <c r="Z4" s="213">
        <v>2.36</v>
      </c>
      <c r="AA4" s="213">
        <v>5.25</v>
      </c>
      <c r="AB4" s="213">
        <v>2.36</v>
      </c>
      <c r="AC4" s="213">
        <v>2.34</v>
      </c>
      <c r="AD4" s="214">
        <v>1.17</v>
      </c>
      <c r="AE4" s="213">
        <v>21</v>
      </c>
      <c r="AF4" s="213">
        <v>10.5</v>
      </c>
      <c r="AG4" s="213">
        <v>6.24</v>
      </c>
      <c r="AH4" s="213">
        <v>6.3</v>
      </c>
      <c r="AI4" s="213">
        <v>1.25</v>
      </c>
      <c r="AJ4" s="213">
        <v>2.1</v>
      </c>
      <c r="AK4" s="213">
        <v>0.42</v>
      </c>
      <c r="AL4" s="213">
        <v>2.1</v>
      </c>
      <c r="AM4" s="214">
        <v>0.42</v>
      </c>
      <c r="AN4" s="218">
        <v>900</v>
      </c>
      <c r="AO4" s="213">
        <v>295</v>
      </c>
      <c r="AP4" s="214">
        <v>140</v>
      </c>
      <c r="AQ4" s="218">
        <v>0</v>
      </c>
      <c r="AR4" s="267">
        <v>5</v>
      </c>
    </row>
    <row r="5" spans="1:44" x14ac:dyDescent="0.25">
      <c r="A5" s="409"/>
      <c r="B5" s="410"/>
      <c r="C5" s="141" t="s">
        <v>684</v>
      </c>
      <c r="D5" s="350" t="s">
        <v>449</v>
      </c>
      <c r="E5" s="240"/>
      <c r="F5" s="240"/>
      <c r="G5" s="240"/>
      <c r="H5" s="240"/>
      <c r="I5" s="240"/>
      <c r="J5" s="240"/>
      <c r="K5" s="240"/>
      <c r="L5" s="240"/>
      <c r="M5" s="240"/>
      <c r="N5" s="240"/>
      <c r="O5" s="240"/>
      <c r="P5" s="241"/>
      <c r="Q5" s="240"/>
      <c r="R5" s="241"/>
      <c r="S5" s="240"/>
      <c r="T5" s="240"/>
      <c r="U5" s="240"/>
      <c r="V5" s="240"/>
      <c r="W5" s="240"/>
      <c r="X5" s="240"/>
      <c r="Y5" s="240"/>
      <c r="Z5" s="240"/>
      <c r="AA5" s="240"/>
      <c r="AB5" s="240"/>
      <c r="AC5" s="240"/>
      <c r="AD5" s="241"/>
      <c r="AE5" s="240"/>
      <c r="AF5" s="240"/>
      <c r="AG5" s="240"/>
      <c r="AH5" s="240"/>
      <c r="AI5" s="240"/>
      <c r="AJ5" s="240"/>
      <c r="AK5" s="240"/>
      <c r="AL5" s="240"/>
      <c r="AM5" s="241"/>
      <c r="AN5" s="242">
        <v>1000</v>
      </c>
      <c r="AO5" s="240">
        <v>298</v>
      </c>
      <c r="AP5" s="241">
        <v>140</v>
      </c>
      <c r="AQ5" s="242"/>
      <c r="AR5" s="268">
        <v>5</v>
      </c>
    </row>
    <row r="6" spans="1:44" ht="15" customHeight="1" x14ac:dyDescent="0.25">
      <c r="A6" s="149" t="s">
        <v>0</v>
      </c>
      <c r="B6" s="149" t="s">
        <v>643</v>
      </c>
      <c r="C6" s="150" t="s">
        <v>644</v>
      </c>
      <c r="D6" s="227" t="s">
        <v>645</v>
      </c>
      <c r="E6" s="15"/>
      <c r="F6" s="15"/>
      <c r="G6" s="15"/>
      <c r="H6" s="15"/>
      <c r="I6" s="15"/>
      <c r="J6" s="15"/>
      <c r="K6" s="15"/>
      <c r="L6" s="15"/>
      <c r="M6" s="15"/>
      <c r="N6" s="15"/>
      <c r="O6" s="15"/>
      <c r="P6" s="16"/>
      <c r="Q6" s="15"/>
      <c r="R6" s="16"/>
      <c r="S6" s="15"/>
      <c r="T6" s="15"/>
      <c r="U6" s="15"/>
      <c r="V6" s="15"/>
      <c r="W6" s="15"/>
      <c r="X6" s="15"/>
      <c r="Y6" s="15"/>
      <c r="Z6" s="15"/>
      <c r="AA6" s="15"/>
      <c r="AB6" s="15"/>
      <c r="AC6" s="15"/>
      <c r="AD6" s="16"/>
      <c r="AE6" s="15"/>
      <c r="AF6" s="15"/>
      <c r="AG6" s="15"/>
      <c r="AH6" s="15"/>
      <c r="AI6" s="15"/>
      <c r="AJ6" s="15"/>
      <c r="AK6" s="15"/>
      <c r="AL6" s="15"/>
      <c r="AM6" s="16"/>
      <c r="AN6" s="351"/>
      <c r="AO6" s="15"/>
      <c r="AP6" s="16"/>
      <c r="AQ6" s="351"/>
      <c r="AR6" s="351"/>
    </row>
    <row r="7" spans="1:44" s="5" customFormat="1" ht="15" customHeight="1" x14ac:dyDescent="0.25">
      <c r="A7" s="368" t="s">
        <v>1</v>
      </c>
      <c r="B7" s="368" t="s">
        <v>100</v>
      </c>
      <c r="C7" s="374" t="s">
        <v>1018</v>
      </c>
      <c r="D7" s="125" t="s">
        <v>2</v>
      </c>
      <c r="E7" s="321" t="s">
        <v>960</v>
      </c>
      <c r="F7" s="321" t="s">
        <v>960</v>
      </c>
      <c r="G7" s="82"/>
      <c r="H7" s="82"/>
      <c r="I7" s="321" t="s">
        <v>961</v>
      </c>
      <c r="J7" s="321" t="s">
        <v>960</v>
      </c>
      <c r="K7" s="321" t="s">
        <v>960</v>
      </c>
      <c r="L7" s="321" t="s">
        <v>962</v>
      </c>
      <c r="M7" s="31">
        <v>19.52</v>
      </c>
      <c r="N7" s="321" t="s">
        <v>962</v>
      </c>
      <c r="O7" s="321" t="s">
        <v>963</v>
      </c>
      <c r="P7" s="210"/>
      <c r="Q7" s="13"/>
      <c r="R7" s="27"/>
      <c r="S7" s="327" t="s">
        <v>990</v>
      </c>
      <c r="T7" s="325" t="s">
        <v>990</v>
      </c>
      <c r="U7" s="13"/>
      <c r="V7" s="13"/>
      <c r="W7" s="325" t="s">
        <v>987</v>
      </c>
      <c r="X7" s="325" t="s">
        <v>990</v>
      </c>
      <c r="Y7" s="325" t="s">
        <v>990</v>
      </c>
      <c r="Z7" s="325" t="s">
        <v>1025</v>
      </c>
      <c r="AA7" s="325" t="s">
        <v>1026</v>
      </c>
      <c r="AB7" s="325" t="s">
        <v>1025</v>
      </c>
      <c r="AC7" s="325" t="s">
        <v>1028</v>
      </c>
      <c r="AD7" s="27"/>
      <c r="AE7" s="115"/>
      <c r="AF7" s="115"/>
      <c r="AG7" s="115"/>
      <c r="AH7" s="115"/>
      <c r="AI7" s="115"/>
      <c r="AJ7" s="115"/>
      <c r="AK7" s="115"/>
      <c r="AL7" s="115"/>
      <c r="AM7" s="46"/>
      <c r="AN7" s="40"/>
      <c r="AO7" s="13"/>
      <c r="AP7" s="27"/>
      <c r="AQ7" s="232"/>
      <c r="AR7" s="40"/>
    </row>
    <row r="8" spans="1:44" x14ac:dyDescent="0.25">
      <c r="A8" s="369"/>
      <c r="B8" s="369"/>
      <c r="C8" s="375"/>
      <c r="D8" s="126" t="s">
        <v>15</v>
      </c>
      <c r="E8" s="331" t="s">
        <v>820</v>
      </c>
      <c r="F8" s="331" t="s">
        <v>820</v>
      </c>
      <c r="G8" s="207"/>
      <c r="H8" s="207"/>
      <c r="I8" s="331" t="s">
        <v>820</v>
      </c>
      <c r="J8" s="331" t="s">
        <v>820</v>
      </c>
      <c r="K8" s="331" t="s">
        <v>820</v>
      </c>
      <c r="L8" s="331" t="s">
        <v>820</v>
      </c>
      <c r="M8" s="331" t="s">
        <v>820</v>
      </c>
      <c r="N8" s="331" t="s">
        <v>820</v>
      </c>
      <c r="O8" s="331" t="s">
        <v>820</v>
      </c>
      <c r="P8" s="208"/>
      <c r="Q8" s="114"/>
      <c r="R8" s="116"/>
      <c r="S8" s="332" t="s">
        <v>820</v>
      </c>
      <c r="T8" s="331" t="s">
        <v>820</v>
      </c>
      <c r="U8" s="114"/>
      <c r="V8" s="114"/>
      <c r="W8" s="331" t="s">
        <v>820</v>
      </c>
      <c r="X8" s="331" t="s">
        <v>820</v>
      </c>
      <c r="Y8" s="331" t="s">
        <v>820</v>
      </c>
      <c r="Z8" s="331" t="s">
        <v>820</v>
      </c>
      <c r="AA8" s="331" t="s">
        <v>820</v>
      </c>
      <c r="AB8" s="331" t="s">
        <v>820</v>
      </c>
      <c r="AC8" s="331" t="s">
        <v>820</v>
      </c>
      <c r="AD8" s="116"/>
      <c r="AE8" s="114"/>
      <c r="AF8" s="114"/>
      <c r="AG8" s="114"/>
      <c r="AH8" s="114"/>
      <c r="AI8" s="114"/>
      <c r="AJ8" s="114"/>
      <c r="AK8" s="114"/>
      <c r="AL8" s="114"/>
      <c r="AM8" s="116"/>
      <c r="AN8" s="182"/>
      <c r="AO8" s="114"/>
      <c r="AP8" s="116"/>
      <c r="AQ8" s="182"/>
      <c r="AR8" s="182"/>
    </row>
    <row r="9" spans="1:44" x14ac:dyDescent="0.25">
      <c r="A9" s="369"/>
      <c r="B9" s="369" t="s">
        <v>100</v>
      </c>
      <c r="C9" s="375" t="s">
        <v>1019</v>
      </c>
      <c r="D9" s="126" t="s">
        <v>12</v>
      </c>
      <c r="E9" s="322" t="s">
        <v>964</v>
      </c>
      <c r="F9" s="322" t="s">
        <v>964</v>
      </c>
      <c r="G9" s="207"/>
      <c r="H9" s="207"/>
      <c r="I9" s="322" t="s">
        <v>965</v>
      </c>
      <c r="J9" s="322" t="s">
        <v>966</v>
      </c>
      <c r="K9" s="322" t="s">
        <v>964</v>
      </c>
      <c r="L9" s="322" t="s">
        <v>967</v>
      </c>
      <c r="M9" s="322" t="s">
        <v>968</v>
      </c>
      <c r="N9" s="322" t="s">
        <v>967</v>
      </c>
      <c r="O9" s="322" t="s">
        <v>969</v>
      </c>
      <c r="P9" s="208"/>
      <c r="Q9" s="114"/>
      <c r="R9" s="116"/>
      <c r="S9" s="328" t="s">
        <v>1023</v>
      </c>
      <c r="T9" s="326" t="s">
        <v>1023</v>
      </c>
      <c r="U9" s="114"/>
      <c r="V9" s="114"/>
      <c r="W9" s="326" t="s">
        <v>989</v>
      </c>
      <c r="X9" s="326" t="s">
        <v>986</v>
      </c>
      <c r="Y9" s="326" t="s">
        <v>986</v>
      </c>
      <c r="Z9" s="326" t="s">
        <v>1005</v>
      </c>
      <c r="AA9" s="326" t="s">
        <v>1027</v>
      </c>
      <c r="AB9" s="326" t="s">
        <v>1005</v>
      </c>
      <c r="AC9" s="326" t="s">
        <v>1029</v>
      </c>
      <c r="AD9" s="116"/>
      <c r="AE9" s="114"/>
      <c r="AF9" s="114"/>
      <c r="AG9" s="114"/>
      <c r="AH9" s="114"/>
      <c r="AI9" s="114"/>
      <c r="AJ9" s="114"/>
      <c r="AK9" s="114"/>
      <c r="AL9" s="114"/>
      <c r="AM9" s="116"/>
      <c r="AN9" s="39">
        <v>0.9</v>
      </c>
      <c r="AO9" s="10"/>
      <c r="AP9" s="25"/>
      <c r="AQ9" s="182"/>
      <c r="AR9" s="39">
        <v>-0.25</v>
      </c>
    </row>
    <row r="10" spans="1:44" x14ac:dyDescent="0.25">
      <c r="A10" s="369"/>
      <c r="B10" s="369"/>
      <c r="C10" s="375"/>
      <c r="D10" s="126" t="s">
        <v>15</v>
      </c>
      <c r="E10" s="331" t="s">
        <v>820</v>
      </c>
      <c r="F10" s="331" t="s">
        <v>820</v>
      </c>
      <c r="G10" s="207"/>
      <c r="H10" s="207"/>
      <c r="I10" s="331" t="s">
        <v>820</v>
      </c>
      <c r="J10" s="331" t="s">
        <v>820</v>
      </c>
      <c r="K10" s="331" t="s">
        <v>820</v>
      </c>
      <c r="L10" s="331" t="s">
        <v>820</v>
      </c>
      <c r="M10" s="331" t="s">
        <v>820</v>
      </c>
      <c r="N10" s="331" t="s">
        <v>820</v>
      </c>
      <c r="O10" s="331" t="s">
        <v>820</v>
      </c>
      <c r="P10" s="208"/>
      <c r="Q10" s="114"/>
      <c r="R10" s="116"/>
      <c r="S10" s="332" t="s">
        <v>820</v>
      </c>
      <c r="T10" s="331" t="s">
        <v>820</v>
      </c>
      <c r="U10" s="114"/>
      <c r="V10" s="114"/>
      <c r="W10" s="331" t="s">
        <v>820</v>
      </c>
      <c r="X10" s="331" t="s">
        <v>820</v>
      </c>
      <c r="Y10" s="331" t="s">
        <v>820</v>
      </c>
      <c r="Z10" s="331" t="s">
        <v>820</v>
      </c>
      <c r="AA10" s="331" t="s">
        <v>820</v>
      </c>
      <c r="AB10" s="331" t="s">
        <v>820</v>
      </c>
      <c r="AC10" s="331" t="s">
        <v>820</v>
      </c>
      <c r="AD10" s="116"/>
      <c r="AE10" s="114"/>
      <c r="AF10" s="114"/>
      <c r="AG10" s="114"/>
      <c r="AH10" s="114"/>
      <c r="AI10" s="114"/>
      <c r="AJ10" s="114"/>
      <c r="AK10" s="114"/>
      <c r="AL10" s="114"/>
      <c r="AM10" s="116"/>
      <c r="AN10" s="243" t="s">
        <v>641</v>
      </c>
      <c r="AO10" s="114"/>
      <c r="AP10" s="116"/>
      <c r="AQ10" s="182"/>
      <c r="AR10" s="243" t="s">
        <v>641</v>
      </c>
    </row>
    <row r="11" spans="1:44" x14ac:dyDescent="0.25">
      <c r="A11" s="369"/>
      <c r="B11" s="369" t="s">
        <v>100</v>
      </c>
      <c r="C11" s="376" t="s">
        <v>1020</v>
      </c>
      <c r="D11" s="126" t="s">
        <v>13</v>
      </c>
      <c r="E11" s="322" t="s">
        <v>970</v>
      </c>
      <c r="F11" s="322" t="s">
        <v>970</v>
      </c>
      <c r="G11" s="207"/>
      <c r="H11" s="207"/>
      <c r="I11" s="322" t="s">
        <v>970</v>
      </c>
      <c r="J11" s="322" t="s">
        <v>970</v>
      </c>
      <c r="K11" s="322" t="s">
        <v>970</v>
      </c>
      <c r="L11" s="322" t="s">
        <v>970</v>
      </c>
      <c r="M11" s="322" t="s">
        <v>971</v>
      </c>
      <c r="N11" s="322" t="s">
        <v>970</v>
      </c>
      <c r="O11" s="322" t="s">
        <v>955</v>
      </c>
      <c r="P11" s="208"/>
      <c r="Q11" s="114"/>
      <c r="R11" s="116"/>
      <c r="S11" s="328" t="s">
        <v>1024</v>
      </c>
      <c r="T11" s="326" t="s">
        <v>1024</v>
      </c>
      <c r="U11" s="114"/>
      <c r="V11" s="114"/>
      <c r="W11" s="326" t="s">
        <v>1024</v>
      </c>
      <c r="X11" s="326" t="s">
        <v>1024</v>
      </c>
      <c r="Y11" s="326" t="s">
        <v>1024</v>
      </c>
      <c r="Z11" s="326" t="s">
        <v>1024</v>
      </c>
      <c r="AA11" s="326" t="s">
        <v>702</v>
      </c>
      <c r="AB11" s="326" t="s">
        <v>1024</v>
      </c>
      <c r="AC11" s="326" t="s">
        <v>1030</v>
      </c>
      <c r="AD11" s="116"/>
      <c r="AE11" s="114"/>
      <c r="AF11" s="114"/>
      <c r="AG11" s="114"/>
      <c r="AH11" s="114"/>
      <c r="AI11" s="114"/>
      <c r="AJ11" s="114"/>
      <c r="AK11" s="114"/>
      <c r="AL11" s="114"/>
      <c r="AM11" s="116"/>
      <c r="AN11" s="39">
        <v>0.8</v>
      </c>
      <c r="AO11" s="114"/>
      <c r="AP11" s="116"/>
      <c r="AQ11" s="182"/>
      <c r="AR11" s="39">
        <v>-0.5</v>
      </c>
    </row>
    <row r="12" spans="1:44" s="2" customFormat="1" x14ac:dyDescent="0.25">
      <c r="A12" s="370"/>
      <c r="B12" s="370"/>
      <c r="C12" s="377"/>
      <c r="D12" s="126" t="s">
        <v>14</v>
      </c>
      <c r="E12" s="331" t="s">
        <v>820</v>
      </c>
      <c r="F12" s="331" t="s">
        <v>820</v>
      </c>
      <c r="G12" s="207"/>
      <c r="H12" s="207"/>
      <c r="I12" s="331" t="s">
        <v>820</v>
      </c>
      <c r="J12" s="331" t="s">
        <v>820</v>
      </c>
      <c r="K12" s="331" t="s">
        <v>820</v>
      </c>
      <c r="L12" s="331" t="s">
        <v>820</v>
      </c>
      <c r="M12" s="331" t="s">
        <v>820</v>
      </c>
      <c r="N12" s="331" t="s">
        <v>820</v>
      </c>
      <c r="O12" s="331" t="s">
        <v>820</v>
      </c>
      <c r="P12" s="209"/>
      <c r="Q12" s="114"/>
      <c r="R12" s="116"/>
      <c r="S12" s="347" t="s">
        <v>820</v>
      </c>
      <c r="T12" s="348" t="s">
        <v>820</v>
      </c>
      <c r="U12" s="114"/>
      <c r="V12" s="114"/>
      <c r="W12" s="331" t="s">
        <v>820</v>
      </c>
      <c r="X12" s="331" t="s">
        <v>820</v>
      </c>
      <c r="Y12" s="331" t="s">
        <v>820</v>
      </c>
      <c r="Z12" s="331" t="s">
        <v>820</v>
      </c>
      <c r="AA12" s="331" t="s">
        <v>820</v>
      </c>
      <c r="AB12" s="331" t="s">
        <v>820</v>
      </c>
      <c r="AC12" s="331" t="s">
        <v>820</v>
      </c>
      <c r="AD12" s="230" t="s">
        <v>347</v>
      </c>
      <c r="AE12" s="114"/>
      <c r="AF12" s="114"/>
      <c r="AG12" s="114"/>
      <c r="AH12" s="114"/>
      <c r="AI12" s="114"/>
      <c r="AJ12" s="114"/>
      <c r="AK12" s="114"/>
      <c r="AL12" s="114"/>
      <c r="AM12" s="116"/>
      <c r="AN12" s="243" t="s">
        <v>641</v>
      </c>
      <c r="AO12" s="114"/>
      <c r="AP12" s="116"/>
      <c r="AQ12" s="182"/>
      <c r="AR12" s="243" t="s">
        <v>641</v>
      </c>
    </row>
    <row r="13" spans="1:44" s="5" customFormat="1" x14ac:dyDescent="0.25">
      <c r="A13" s="368" t="s">
        <v>1</v>
      </c>
      <c r="B13" s="368" t="s">
        <v>101</v>
      </c>
      <c r="C13" s="371" t="s">
        <v>1048</v>
      </c>
      <c r="D13" s="125" t="s">
        <v>17</v>
      </c>
      <c r="E13" s="321" t="s">
        <v>970</v>
      </c>
      <c r="F13" s="321" t="s">
        <v>970</v>
      </c>
      <c r="G13" s="82"/>
      <c r="H13" s="82"/>
      <c r="I13" s="321" t="s">
        <v>970</v>
      </c>
      <c r="J13" s="321" t="s">
        <v>970</v>
      </c>
      <c r="K13" s="321" t="s">
        <v>970</v>
      </c>
      <c r="L13" s="321" t="s">
        <v>970</v>
      </c>
      <c r="M13" s="82"/>
      <c r="N13" s="321" t="s">
        <v>970</v>
      </c>
      <c r="O13" s="82"/>
      <c r="P13" s="210"/>
      <c r="Q13" s="115"/>
      <c r="R13" s="46"/>
      <c r="S13" s="327" t="s">
        <v>1024</v>
      </c>
      <c r="T13" s="325" t="s">
        <v>1024</v>
      </c>
      <c r="U13" s="115"/>
      <c r="V13" s="231"/>
      <c r="W13" s="325" t="s">
        <v>1024</v>
      </c>
      <c r="X13" s="325" t="s">
        <v>1024</v>
      </c>
      <c r="Y13" s="325" t="s">
        <v>1024</v>
      </c>
      <c r="Z13" s="325" t="s">
        <v>1024</v>
      </c>
      <c r="AA13" s="13" t="s">
        <v>347</v>
      </c>
      <c r="AB13" s="325" t="s">
        <v>1024</v>
      </c>
      <c r="AC13" s="115"/>
      <c r="AD13" s="46" t="s">
        <v>347</v>
      </c>
      <c r="AE13" s="115"/>
      <c r="AF13" s="115"/>
      <c r="AG13" s="115"/>
      <c r="AH13" s="115"/>
      <c r="AI13" s="115"/>
      <c r="AJ13" s="115"/>
      <c r="AK13" s="115"/>
      <c r="AL13" s="115"/>
      <c r="AM13" s="46"/>
      <c r="AN13" s="40">
        <v>1.2</v>
      </c>
      <c r="AO13" s="115"/>
      <c r="AP13" s="46"/>
      <c r="AQ13" s="232"/>
      <c r="AR13" s="40"/>
    </row>
    <row r="14" spans="1:44" x14ac:dyDescent="0.25">
      <c r="A14" s="369"/>
      <c r="B14" s="369"/>
      <c r="C14" s="372"/>
      <c r="D14" s="126" t="s">
        <v>20</v>
      </c>
      <c r="E14" s="331" t="s">
        <v>820</v>
      </c>
      <c r="F14" s="331" t="s">
        <v>820</v>
      </c>
      <c r="G14" s="207"/>
      <c r="H14" s="207"/>
      <c r="I14" s="331" t="s">
        <v>820</v>
      </c>
      <c r="J14" s="331" t="s">
        <v>820</v>
      </c>
      <c r="K14" s="331" t="s">
        <v>820</v>
      </c>
      <c r="L14" s="331" t="s">
        <v>820</v>
      </c>
      <c r="M14" s="256"/>
      <c r="N14" s="331" t="s">
        <v>820</v>
      </c>
      <c r="O14" s="256"/>
      <c r="P14" s="208"/>
      <c r="Q14" s="114"/>
      <c r="R14" s="116"/>
      <c r="S14" s="332" t="s">
        <v>820</v>
      </c>
      <c r="T14" s="331" t="s">
        <v>820</v>
      </c>
      <c r="U14" s="114"/>
      <c r="V14" s="114"/>
      <c r="W14" s="331" t="s">
        <v>820</v>
      </c>
      <c r="X14" s="331" t="s">
        <v>820</v>
      </c>
      <c r="Y14" s="331" t="s">
        <v>820</v>
      </c>
      <c r="Z14" s="331" t="s">
        <v>820</v>
      </c>
      <c r="AA14" s="114"/>
      <c r="AB14" s="331" t="s">
        <v>820</v>
      </c>
      <c r="AC14" s="114"/>
      <c r="AD14" s="116" t="s">
        <v>347</v>
      </c>
      <c r="AE14" s="114"/>
      <c r="AF14" s="114"/>
      <c r="AG14" s="114"/>
      <c r="AH14" s="114"/>
      <c r="AI14" s="114"/>
      <c r="AJ14" s="114"/>
      <c r="AK14" s="114"/>
      <c r="AL14" s="114"/>
      <c r="AM14" s="116"/>
      <c r="AN14" s="243" t="s">
        <v>641</v>
      </c>
      <c r="AO14" s="114"/>
      <c r="AP14" s="116"/>
      <c r="AQ14" s="182"/>
      <c r="AR14" s="182"/>
    </row>
    <row r="15" spans="1:44" x14ac:dyDescent="0.25">
      <c r="A15" s="369"/>
      <c r="B15" s="369" t="s">
        <v>101</v>
      </c>
      <c r="C15" s="372" t="s">
        <v>1049</v>
      </c>
      <c r="D15" s="126" t="s">
        <v>18</v>
      </c>
      <c r="E15" s="322" t="s">
        <v>970</v>
      </c>
      <c r="F15" s="322" t="s">
        <v>970</v>
      </c>
      <c r="G15" s="207"/>
      <c r="H15" s="207"/>
      <c r="I15" s="322" t="s">
        <v>970</v>
      </c>
      <c r="J15" s="322" t="s">
        <v>970</v>
      </c>
      <c r="K15" s="322" t="s">
        <v>970</v>
      </c>
      <c r="L15" s="322" t="s">
        <v>970</v>
      </c>
      <c r="M15" s="207"/>
      <c r="N15" s="322" t="s">
        <v>970</v>
      </c>
      <c r="O15" s="207"/>
      <c r="P15" s="208"/>
      <c r="Q15" s="114"/>
      <c r="R15" s="116"/>
      <c r="S15" s="328" t="s">
        <v>1024</v>
      </c>
      <c r="T15" s="326" t="s">
        <v>1024</v>
      </c>
      <c r="U15" s="114"/>
      <c r="V15" s="329"/>
      <c r="W15" s="326" t="s">
        <v>1024</v>
      </c>
      <c r="X15" s="326" t="s">
        <v>1024</v>
      </c>
      <c r="Y15" s="326" t="s">
        <v>1024</v>
      </c>
      <c r="Z15" s="326" t="s">
        <v>1024</v>
      </c>
      <c r="AA15" s="10" t="s">
        <v>347</v>
      </c>
      <c r="AB15" s="326" t="s">
        <v>1024</v>
      </c>
      <c r="AC15" s="114"/>
      <c r="AD15" s="116" t="s">
        <v>347</v>
      </c>
      <c r="AE15" s="114"/>
      <c r="AF15" s="114"/>
      <c r="AG15" s="114"/>
      <c r="AH15" s="114"/>
      <c r="AI15" s="114"/>
      <c r="AJ15" s="114"/>
      <c r="AK15" s="114"/>
      <c r="AL15" s="114"/>
      <c r="AM15" s="116"/>
      <c r="AN15" s="39">
        <v>1.2</v>
      </c>
      <c r="AO15" s="114"/>
      <c r="AP15" s="116"/>
      <c r="AQ15" s="182"/>
      <c r="AR15" s="182"/>
    </row>
    <row r="16" spans="1:44" x14ac:dyDescent="0.25">
      <c r="A16" s="369"/>
      <c r="B16" s="369"/>
      <c r="C16" s="372"/>
      <c r="D16" s="126" t="s">
        <v>21</v>
      </c>
      <c r="E16" s="331" t="s">
        <v>820</v>
      </c>
      <c r="F16" s="331" t="s">
        <v>820</v>
      </c>
      <c r="G16" s="207"/>
      <c r="H16" s="207"/>
      <c r="I16" s="331" t="s">
        <v>820</v>
      </c>
      <c r="J16" s="331" t="s">
        <v>820</v>
      </c>
      <c r="K16" s="331" t="s">
        <v>820</v>
      </c>
      <c r="L16" s="331" t="s">
        <v>820</v>
      </c>
      <c r="M16" s="256"/>
      <c r="N16" s="331" t="s">
        <v>820</v>
      </c>
      <c r="O16" s="256"/>
      <c r="P16" s="208"/>
      <c r="Q16" s="114"/>
      <c r="R16" s="116"/>
      <c r="S16" s="332" t="s">
        <v>820</v>
      </c>
      <c r="T16" s="331" t="s">
        <v>820</v>
      </c>
      <c r="U16" s="114"/>
      <c r="V16" s="114"/>
      <c r="W16" s="331" t="s">
        <v>820</v>
      </c>
      <c r="X16" s="331" t="s">
        <v>820</v>
      </c>
      <c r="Y16" s="331" t="s">
        <v>820</v>
      </c>
      <c r="Z16" s="331" t="s">
        <v>820</v>
      </c>
      <c r="AA16" s="114"/>
      <c r="AB16" s="331" t="s">
        <v>820</v>
      </c>
      <c r="AC16" s="114"/>
      <c r="AD16" s="116" t="s">
        <v>347</v>
      </c>
      <c r="AE16" s="114"/>
      <c r="AF16" s="114"/>
      <c r="AG16" s="114"/>
      <c r="AH16" s="114"/>
      <c r="AI16" s="114"/>
      <c r="AJ16" s="114"/>
      <c r="AK16" s="114"/>
      <c r="AL16" s="114"/>
      <c r="AM16" s="116"/>
      <c r="AN16" s="243" t="s">
        <v>641</v>
      </c>
      <c r="AO16" s="114"/>
      <c r="AP16" s="116"/>
      <c r="AQ16" s="182"/>
      <c r="AR16" s="182"/>
    </row>
    <row r="17" spans="1:44" x14ac:dyDescent="0.25">
      <c r="A17" s="369"/>
      <c r="B17" s="369" t="s">
        <v>101</v>
      </c>
      <c r="C17" s="372" t="s">
        <v>67</v>
      </c>
      <c r="D17" s="126" t="s">
        <v>19</v>
      </c>
      <c r="E17" s="322" t="s">
        <v>955</v>
      </c>
      <c r="F17" s="322" t="s">
        <v>955</v>
      </c>
      <c r="G17" s="207"/>
      <c r="H17" s="207"/>
      <c r="I17" s="322" t="s">
        <v>955</v>
      </c>
      <c r="J17" s="322" t="s">
        <v>955</v>
      </c>
      <c r="K17" s="322" t="s">
        <v>955</v>
      </c>
      <c r="L17" s="322" t="s">
        <v>955</v>
      </c>
      <c r="M17" s="207"/>
      <c r="N17" s="322" t="s">
        <v>955</v>
      </c>
      <c r="O17" s="207"/>
      <c r="P17" s="208"/>
      <c r="Q17" s="114"/>
      <c r="R17" s="116"/>
      <c r="S17" s="328" t="s">
        <v>1030</v>
      </c>
      <c r="T17" s="326" t="s">
        <v>1030</v>
      </c>
      <c r="U17" s="114"/>
      <c r="V17" s="114"/>
      <c r="W17" s="326" t="s">
        <v>1030</v>
      </c>
      <c r="X17" s="326" t="s">
        <v>1030</v>
      </c>
      <c r="Y17" s="326" t="s">
        <v>1030</v>
      </c>
      <c r="Z17" s="326" t="s">
        <v>1030</v>
      </c>
      <c r="AA17" s="114" t="s">
        <v>347</v>
      </c>
      <c r="AB17" s="326" t="s">
        <v>1030</v>
      </c>
      <c r="AC17" s="114"/>
      <c r="AD17" s="116" t="s">
        <v>347</v>
      </c>
      <c r="AE17" s="114"/>
      <c r="AF17" s="114"/>
      <c r="AG17" s="114"/>
      <c r="AH17" s="114"/>
      <c r="AI17" s="114"/>
      <c r="AJ17" s="114"/>
      <c r="AK17" s="114"/>
      <c r="AL17" s="114"/>
      <c r="AM17" s="116"/>
      <c r="AN17" s="39">
        <v>0.8</v>
      </c>
      <c r="AO17" s="114"/>
      <c r="AP17" s="116"/>
      <c r="AQ17" s="182"/>
      <c r="AR17" s="39">
        <v>-0.5</v>
      </c>
    </row>
    <row r="18" spans="1:44" x14ac:dyDescent="0.25">
      <c r="A18" s="370"/>
      <c r="B18" s="370"/>
      <c r="C18" s="373"/>
      <c r="D18" s="126" t="s">
        <v>315</v>
      </c>
      <c r="E18" s="331" t="s">
        <v>820</v>
      </c>
      <c r="F18" s="331" t="s">
        <v>820</v>
      </c>
      <c r="G18" s="207"/>
      <c r="H18" s="207"/>
      <c r="I18" s="331" t="s">
        <v>820</v>
      </c>
      <c r="J18" s="331" t="s">
        <v>820</v>
      </c>
      <c r="K18" s="331" t="s">
        <v>820</v>
      </c>
      <c r="L18" s="331" t="s">
        <v>820</v>
      </c>
      <c r="M18" s="256"/>
      <c r="N18" s="331" t="s">
        <v>820</v>
      </c>
      <c r="O18" s="324"/>
      <c r="P18" s="209"/>
      <c r="Q18" s="114"/>
      <c r="R18" s="116"/>
      <c r="S18" s="347" t="s">
        <v>820</v>
      </c>
      <c r="T18" s="348" t="s">
        <v>820</v>
      </c>
      <c r="U18" s="171"/>
      <c r="V18" s="171"/>
      <c r="W18" s="348" t="s">
        <v>820</v>
      </c>
      <c r="X18" s="348" t="s">
        <v>820</v>
      </c>
      <c r="Y18" s="348" t="s">
        <v>820</v>
      </c>
      <c r="Z18" s="348" t="s">
        <v>820</v>
      </c>
      <c r="AA18" s="171"/>
      <c r="AB18" s="348" t="s">
        <v>820</v>
      </c>
      <c r="AC18" s="171"/>
      <c r="AD18" s="230" t="s">
        <v>347</v>
      </c>
      <c r="AE18" s="114"/>
      <c r="AF18" s="114"/>
      <c r="AG18" s="114"/>
      <c r="AH18" s="114"/>
      <c r="AI18" s="114"/>
      <c r="AJ18" s="114"/>
      <c r="AK18" s="114"/>
      <c r="AL18" s="114"/>
      <c r="AM18" s="116"/>
      <c r="AN18" s="243" t="s">
        <v>641</v>
      </c>
      <c r="AO18" s="114"/>
      <c r="AP18" s="116"/>
      <c r="AQ18" s="182"/>
      <c r="AR18" s="243" t="s">
        <v>641</v>
      </c>
    </row>
    <row r="19" spans="1:44" s="5" customFormat="1" x14ac:dyDescent="0.25">
      <c r="A19" s="378" t="s">
        <v>1</v>
      </c>
      <c r="B19" s="378" t="s">
        <v>102</v>
      </c>
      <c r="C19" s="371" t="s">
        <v>68</v>
      </c>
      <c r="D19" s="125" t="s">
        <v>22</v>
      </c>
      <c r="E19" s="321" t="s">
        <v>972</v>
      </c>
      <c r="F19" s="321" t="s">
        <v>972</v>
      </c>
      <c r="G19" s="82"/>
      <c r="H19" s="82"/>
      <c r="I19" s="31"/>
      <c r="J19" s="31">
        <v>-20.64</v>
      </c>
      <c r="K19" s="31"/>
      <c r="L19" s="31"/>
      <c r="M19" s="82"/>
      <c r="N19" s="31"/>
      <c r="O19" s="82"/>
      <c r="P19" s="210"/>
      <c r="Q19" s="115"/>
      <c r="R19" s="46"/>
      <c r="S19" s="325" t="s">
        <v>1026</v>
      </c>
      <c r="T19" s="325" t="s">
        <v>1026</v>
      </c>
      <c r="U19" s="13"/>
      <c r="V19" s="13"/>
      <c r="W19" s="13" t="s">
        <v>347</v>
      </c>
      <c r="X19" s="325">
        <v>-1.17</v>
      </c>
      <c r="Y19" s="13" t="s">
        <v>347</v>
      </c>
      <c r="Z19" s="13" t="s">
        <v>347</v>
      </c>
      <c r="AA19" s="13" t="s">
        <v>347</v>
      </c>
      <c r="AB19" s="13" t="s">
        <v>347</v>
      </c>
      <c r="AC19" s="13"/>
      <c r="AD19" s="27" t="s">
        <v>347</v>
      </c>
      <c r="AE19" s="115"/>
      <c r="AF19" s="115"/>
      <c r="AG19" s="115"/>
      <c r="AH19" s="115"/>
      <c r="AI19" s="115"/>
      <c r="AJ19" s="115"/>
      <c r="AK19" s="115"/>
      <c r="AL19" s="115"/>
      <c r="AM19" s="46"/>
      <c r="AN19" s="40">
        <v>1.05</v>
      </c>
      <c r="AO19" s="115"/>
      <c r="AP19" s="46"/>
      <c r="AQ19" s="232"/>
      <c r="AR19" s="40"/>
    </row>
    <row r="20" spans="1:44" x14ac:dyDescent="0.25">
      <c r="A20" s="379"/>
      <c r="B20" s="379"/>
      <c r="C20" s="372"/>
      <c r="D20" s="126" t="s">
        <v>24</v>
      </c>
      <c r="E20" s="331" t="s">
        <v>820</v>
      </c>
      <c r="F20" s="331" t="s">
        <v>820</v>
      </c>
      <c r="G20" s="207"/>
      <c r="H20" s="207"/>
      <c r="I20" s="207"/>
      <c r="J20" s="331" t="s">
        <v>820</v>
      </c>
      <c r="K20" s="207"/>
      <c r="L20" s="207"/>
      <c r="M20" s="207"/>
      <c r="N20" s="207"/>
      <c r="O20" s="207"/>
      <c r="P20" s="208"/>
      <c r="Q20" s="114"/>
      <c r="R20" s="116"/>
      <c r="S20" s="331" t="s">
        <v>820</v>
      </c>
      <c r="T20" s="331" t="s">
        <v>820</v>
      </c>
      <c r="U20" s="114"/>
      <c r="V20" s="114"/>
      <c r="W20" s="114" t="s">
        <v>347</v>
      </c>
      <c r="X20" s="331" t="s">
        <v>820</v>
      </c>
      <c r="Y20" s="114" t="s">
        <v>347</v>
      </c>
      <c r="Z20" s="114" t="s">
        <v>347</v>
      </c>
      <c r="AA20" s="114" t="s">
        <v>347</v>
      </c>
      <c r="AB20" s="114" t="s">
        <v>347</v>
      </c>
      <c r="AC20" s="114"/>
      <c r="AD20" s="116" t="s">
        <v>347</v>
      </c>
      <c r="AE20" s="114"/>
      <c r="AF20" s="114"/>
      <c r="AG20" s="114"/>
      <c r="AH20" s="114"/>
      <c r="AI20" s="114"/>
      <c r="AJ20" s="114"/>
      <c r="AK20" s="114"/>
      <c r="AL20" s="114"/>
      <c r="AM20" s="116"/>
      <c r="AN20" s="243" t="s">
        <v>641</v>
      </c>
      <c r="AO20" s="114"/>
      <c r="AP20" s="116"/>
      <c r="AQ20" s="182"/>
      <c r="AR20" s="182"/>
    </row>
    <row r="21" spans="1:44" s="3" customFormat="1" x14ac:dyDescent="0.25">
      <c r="A21" s="379"/>
      <c r="B21" s="379" t="s">
        <v>102</v>
      </c>
      <c r="C21" s="372" t="s">
        <v>69</v>
      </c>
      <c r="D21" s="126" t="s">
        <v>23</v>
      </c>
      <c r="E21" s="322" t="s">
        <v>973</v>
      </c>
      <c r="F21" s="322" t="s">
        <v>973</v>
      </c>
      <c r="G21" s="207"/>
      <c r="H21" s="207"/>
      <c r="I21" s="207"/>
      <c r="J21" s="32">
        <v>-9.02</v>
      </c>
      <c r="K21" s="207"/>
      <c r="L21" s="207"/>
      <c r="M21" s="207"/>
      <c r="N21" s="207"/>
      <c r="O21" s="207"/>
      <c r="P21" s="208"/>
      <c r="Q21" s="167"/>
      <c r="R21" s="45"/>
      <c r="S21" s="63" t="s">
        <v>988</v>
      </c>
      <c r="T21" s="63" t="s">
        <v>988</v>
      </c>
      <c r="U21" s="167"/>
      <c r="V21" s="167"/>
      <c r="W21" s="167" t="s">
        <v>347</v>
      </c>
      <c r="X21" s="63">
        <v>-0.67</v>
      </c>
      <c r="Y21" s="167" t="s">
        <v>347</v>
      </c>
      <c r="Z21" s="167" t="s">
        <v>347</v>
      </c>
      <c r="AA21" s="167" t="s">
        <v>347</v>
      </c>
      <c r="AB21" s="167" t="s">
        <v>347</v>
      </c>
      <c r="AC21" s="167"/>
      <c r="AD21" s="45" t="s">
        <v>347</v>
      </c>
      <c r="AE21" s="167"/>
      <c r="AF21" s="167"/>
      <c r="AG21" s="167"/>
      <c r="AH21" s="167"/>
      <c r="AI21" s="167"/>
      <c r="AJ21" s="167"/>
      <c r="AK21" s="167"/>
      <c r="AL21" s="167"/>
      <c r="AM21" s="45"/>
      <c r="AN21" s="38">
        <v>0.9</v>
      </c>
      <c r="AO21" s="167"/>
      <c r="AP21" s="45"/>
      <c r="AQ21" s="179"/>
      <c r="AR21" s="179"/>
    </row>
    <row r="22" spans="1:44" s="3" customFormat="1" x14ac:dyDescent="0.25">
      <c r="A22" s="380"/>
      <c r="B22" s="380"/>
      <c r="C22" s="373"/>
      <c r="D22" s="126" t="s">
        <v>25</v>
      </c>
      <c r="E22" s="331" t="s">
        <v>820</v>
      </c>
      <c r="F22" s="331" t="s">
        <v>820</v>
      </c>
      <c r="G22" s="207"/>
      <c r="H22" s="207"/>
      <c r="I22" s="207"/>
      <c r="J22" s="331" t="s">
        <v>820</v>
      </c>
      <c r="K22" s="323"/>
      <c r="L22" s="323"/>
      <c r="M22" s="323"/>
      <c r="N22" s="323"/>
      <c r="O22" s="323"/>
      <c r="P22" s="209"/>
      <c r="Q22" s="114"/>
      <c r="R22" s="116"/>
      <c r="S22" s="331" t="s">
        <v>820</v>
      </c>
      <c r="T22" s="331" t="s">
        <v>820</v>
      </c>
      <c r="U22" s="114"/>
      <c r="V22" s="114"/>
      <c r="W22" s="114" t="s">
        <v>347</v>
      </c>
      <c r="X22" s="331" t="s">
        <v>820</v>
      </c>
      <c r="Y22" s="114" t="s">
        <v>347</v>
      </c>
      <c r="Z22" s="114" t="s">
        <v>347</v>
      </c>
      <c r="AA22" s="114" t="s">
        <v>347</v>
      </c>
      <c r="AB22" s="114" t="s">
        <v>347</v>
      </c>
      <c r="AC22" s="114"/>
      <c r="AD22" s="116" t="s">
        <v>347</v>
      </c>
      <c r="AE22" s="114"/>
      <c r="AF22" s="114"/>
      <c r="AG22" s="114"/>
      <c r="AH22" s="114"/>
      <c r="AI22" s="114"/>
      <c r="AJ22" s="114"/>
      <c r="AK22" s="114"/>
      <c r="AL22" s="114"/>
      <c r="AM22" s="116"/>
      <c r="AN22" s="243" t="s">
        <v>641</v>
      </c>
      <c r="AO22" s="114"/>
      <c r="AP22" s="116"/>
      <c r="AQ22" s="182"/>
      <c r="AR22" s="182"/>
    </row>
    <row r="23" spans="1:44" s="7" customFormat="1" x14ac:dyDescent="0.25">
      <c r="A23" s="378" t="s">
        <v>1</v>
      </c>
      <c r="B23" s="378" t="s">
        <v>103</v>
      </c>
      <c r="C23" s="371" t="s">
        <v>70</v>
      </c>
      <c r="D23" s="125" t="s">
        <v>26</v>
      </c>
      <c r="E23" s="321" t="s">
        <v>974</v>
      </c>
      <c r="F23" s="321" t="s">
        <v>974</v>
      </c>
      <c r="G23" s="82"/>
      <c r="H23" s="82"/>
      <c r="I23" s="321" t="s">
        <v>975</v>
      </c>
      <c r="J23" s="31">
        <v>-3.12</v>
      </c>
      <c r="K23" s="31"/>
      <c r="L23" s="321" t="s">
        <v>975</v>
      </c>
      <c r="M23" s="31"/>
      <c r="N23" s="321" t="s">
        <v>975</v>
      </c>
      <c r="O23" s="82"/>
      <c r="P23" s="210"/>
      <c r="Q23" s="166"/>
      <c r="R23" s="44"/>
      <c r="S23" s="319" t="s">
        <v>1031</v>
      </c>
      <c r="T23" s="319" t="s">
        <v>1031</v>
      </c>
      <c r="U23" s="29"/>
      <c r="V23" s="29"/>
      <c r="W23" s="319" t="s">
        <v>1032</v>
      </c>
      <c r="X23" s="319">
        <v>-0.12</v>
      </c>
      <c r="Y23" s="29" t="s">
        <v>347</v>
      </c>
      <c r="Z23" s="319" t="s">
        <v>1032</v>
      </c>
      <c r="AA23" s="29" t="s">
        <v>347</v>
      </c>
      <c r="AB23" s="319" t="s">
        <v>1032</v>
      </c>
      <c r="AC23" s="29"/>
      <c r="AD23" s="30" t="s">
        <v>347</v>
      </c>
      <c r="AE23" s="166"/>
      <c r="AF23" s="166"/>
      <c r="AG23" s="166"/>
      <c r="AH23" s="166"/>
      <c r="AI23" s="166"/>
      <c r="AJ23" s="166"/>
      <c r="AK23" s="166"/>
      <c r="AL23" s="166"/>
      <c r="AM23" s="44"/>
      <c r="AN23" s="37">
        <v>1.05</v>
      </c>
      <c r="AO23" s="166"/>
      <c r="AP23" s="44"/>
      <c r="AQ23" s="180"/>
      <c r="AR23" s="180"/>
    </row>
    <row r="24" spans="1:44" s="3" customFormat="1" x14ac:dyDescent="0.25">
      <c r="A24" s="379"/>
      <c r="B24" s="379"/>
      <c r="C24" s="372"/>
      <c r="D24" s="126" t="s">
        <v>28</v>
      </c>
      <c r="E24" s="331" t="s">
        <v>820</v>
      </c>
      <c r="F24" s="331" t="s">
        <v>820</v>
      </c>
      <c r="G24" s="207"/>
      <c r="H24" s="207"/>
      <c r="I24" s="331" t="s">
        <v>820</v>
      </c>
      <c r="J24" s="331" t="s">
        <v>820</v>
      </c>
      <c r="K24" s="252"/>
      <c r="L24" s="331" t="s">
        <v>820</v>
      </c>
      <c r="M24" s="256"/>
      <c r="N24" s="331" t="s">
        <v>820</v>
      </c>
      <c r="O24" s="256"/>
      <c r="P24" s="208"/>
      <c r="Q24" s="114"/>
      <c r="R24" s="116"/>
      <c r="S24" s="331" t="s">
        <v>820</v>
      </c>
      <c r="T24" s="331" t="s">
        <v>820</v>
      </c>
      <c r="U24" s="114"/>
      <c r="V24" s="114"/>
      <c r="W24" s="331" t="s">
        <v>820</v>
      </c>
      <c r="X24" s="331" t="s">
        <v>820</v>
      </c>
      <c r="Y24" s="114" t="s">
        <v>347</v>
      </c>
      <c r="Z24" s="331" t="s">
        <v>820</v>
      </c>
      <c r="AA24" s="114" t="s">
        <v>347</v>
      </c>
      <c r="AB24" s="331" t="s">
        <v>820</v>
      </c>
      <c r="AC24" s="114"/>
      <c r="AD24" s="116" t="s">
        <v>347</v>
      </c>
      <c r="AE24" s="114"/>
      <c r="AF24" s="114"/>
      <c r="AG24" s="114"/>
      <c r="AH24" s="114"/>
      <c r="AI24" s="114"/>
      <c r="AJ24" s="114"/>
      <c r="AK24" s="114"/>
      <c r="AL24" s="114"/>
      <c r="AM24" s="116"/>
      <c r="AN24" s="243" t="s">
        <v>641</v>
      </c>
      <c r="AO24" s="114"/>
      <c r="AP24" s="116"/>
      <c r="AQ24" s="182"/>
      <c r="AR24" s="182"/>
    </row>
    <row r="25" spans="1:44" s="3" customFormat="1" x14ac:dyDescent="0.25">
      <c r="A25" s="379"/>
      <c r="B25" s="379" t="s">
        <v>103</v>
      </c>
      <c r="C25" s="372" t="s">
        <v>71</v>
      </c>
      <c r="D25" s="126" t="s">
        <v>27</v>
      </c>
      <c r="E25" s="32"/>
      <c r="F25" s="32"/>
      <c r="G25" s="207"/>
      <c r="H25" s="207"/>
      <c r="I25" s="32"/>
      <c r="J25" s="32"/>
      <c r="K25" s="32"/>
      <c r="L25" s="32"/>
      <c r="M25" s="32"/>
      <c r="N25" s="32"/>
      <c r="O25" s="207"/>
      <c r="P25" s="208"/>
      <c r="Q25" s="167"/>
      <c r="R25" s="45"/>
      <c r="S25" s="21" t="s">
        <v>347</v>
      </c>
      <c r="T25" s="21" t="s">
        <v>347</v>
      </c>
      <c r="U25" s="21"/>
      <c r="V25" s="21"/>
      <c r="W25" s="21" t="s">
        <v>347</v>
      </c>
      <c r="X25" s="21" t="s">
        <v>347</v>
      </c>
      <c r="Y25" s="21" t="s">
        <v>347</v>
      </c>
      <c r="Z25" s="21" t="s">
        <v>347</v>
      </c>
      <c r="AA25" s="21" t="s">
        <v>347</v>
      </c>
      <c r="AB25" s="21" t="s">
        <v>347</v>
      </c>
      <c r="AC25" s="21"/>
      <c r="AD25" s="22" t="s">
        <v>347</v>
      </c>
      <c r="AE25" s="167"/>
      <c r="AF25" s="167"/>
      <c r="AG25" s="167"/>
      <c r="AH25" s="167"/>
      <c r="AI25" s="167"/>
      <c r="AJ25" s="167"/>
      <c r="AK25" s="167"/>
      <c r="AL25" s="167"/>
      <c r="AM25" s="45"/>
      <c r="AN25" s="38"/>
      <c r="AO25" s="167"/>
      <c r="AP25" s="45"/>
      <c r="AQ25" s="179"/>
      <c r="AR25" s="179"/>
    </row>
    <row r="26" spans="1:44" s="3" customFormat="1" x14ac:dyDescent="0.25">
      <c r="A26" s="380"/>
      <c r="B26" s="380"/>
      <c r="C26" s="373"/>
      <c r="D26" s="126" t="s">
        <v>29</v>
      </c>
      <c r="E26" s="323"/>
      <c r="F26" s="323"/>
      <c r="G26" s="323"/>
      <c r="H26" s="323"/>
      <c r="I26" s="323"/>
      <c r="J26" s="323"/>
      <c r="K26" s="323"/>
      <c r="L26" s="323"/>
      <c r="M26" s="323"/>
      <c r="N26" s="323"/>
      <c r="O26" s="323"/>
      <c r="P26" s="209"/>
      <c r="Q26" s="114"/>
      <c r="R26" s="116"/>
      <c r="S26" s="114" t="s">
        <v>347</v>
      </c>
      <c r="T26" s="114" t="s">
        <v>347</v>
      </c>
      <c r="U26" s="114"/>
      <c r="V26" s="114"/>
      <c r="W26" s="114" t="s">
        <v>347</v>
      </c>
      <c r="X26" s="114" t="s">
        <v>347</v>
      </c>
      <c r="Y26" s="114" t="s">
        <v>347</v>
      </c>
      <c r="Z26" s="114" t="s">
        <v>347</v>
      </c>
      <c r="AA26" s="114" t="s">
        <v>347</v>
      </c>
      <c r="AB26" s="114" t="s">
        <v>347</v>
      </c>
      <c r="AC26" s="114"/>
      <c r="AD26" s="116" t="s">
        <v>347</v>
      </c>
      <c r="AE26" s="114"/>
      <c r="AF26" s="114"/>
      <c r="AG26" s="114"/>
      <c r="AH26" s="114"/>
      <c r="AI26" s="114"/>
      <c r="AJ26" s="114"/>
      <c r="AK26" s="114"/>
      <c r="AL26" s="114"/>
      <c r="AM26" s="116"/>
      <c r="AN26" s="182"/>
      <c r="AO26" s="114"/>
      <c r="AP26" s="116"/>
      <c r="AQ26" s="182"/>
      <c r="AR26" s="182"/>
    </row>
    <row r="27" spans="1:44" s="5" customFormat="1" x14ac:dyDescent="0.25">
      <c r="A27" s="378" t="s">
        <v>1</v>
      </c>
      <c r="B27" s="386" t="s">
        <v>104</v>
      </c>
      <c r="C27" s="371" t="s">
        <v>72</v>
      </c>
      <c r="D27" s="125" t="s">
        <v>30</v>
      </c>
      <c r="E27" s="82"/>
      <c r="F27" s="82"/>
      <c r="G27" s="82"/>
      <c r="H27" s="82"/>
      <c r="I27" s="82"/>
      <c r="J27" s="82"/>
      <c r="K27" s="82"/>
      <c r="L27" s="82"/>
      <c r="M27" s="82"/>
      <c r="N27" s="82"/>
      <c r="O27" s="82"/>
      <c r="P27" s="210"/>
      <c r="Q27" s="115"/>
      <c r="R27" s="46"/>
      <c r="S27" s="325" t="s">
        <v>1033</v>
      </c>
      <c r="T27" s="325" t="s">
        <v>1035</v>
      </c>
      <c r="U27" s="13"/>
      <c r="V27" s="13"/>
      <c r="W27" s="325" t="s">
        <v>1035</v>
      </c>
      <c r="X27" s="325" t="s">
        <v>1035</v>
      </c>
      <c r="Y27" s="325" t="s">
        <v>1035</v>
      </c>
      <c r="Z27" s="13" t="s">
        <v>347</v>
      </c>
      <c r="AA27" s="13" t="s">
        <v>347</v>
      </c>
      <c r="AB27" s="13" t="s">
        <v>347</v>
      </c>
      <c r="AC27" s="13"/>
      <c r="AD27" s="27" t="s">
        <v>347</v>
      </c>
      <c r="AE27" s="115"/>
      <c r="AF27" s="115"/>
      <c r="AG27" s="115"/>
      <c r="AH27" s="115"/>
      <c r="AI27" s="115"/>
      <c r="AJ27" s="115"/>
      <c r="AK27" s="115"/>
      <c r="AL27" s="115"/>
      <c r="AM27" s="46"/>
      <c r="AN27" s="232"/>
      <c r="AO27" s="115"/>
      <c r="AP27" s="46"/>
      <c r="AQ27" s="232"/>
      <c r="AR27" s="232"/>
    </row>
    <row r="28" spans="1:44" x14ac:dyDescent="0.25">
      <c r="A28" s="379"/>
      <c r="B28" s="387"/>
      <c r="C28" s="372"/>
      <c r="D28" s="126" t="s">
        <v>113</v>
      </c>
      <c r="E28" s="207"/>
      <c r="F28" s="207"/>
      <c r="G28" s="207"/>
      <c r="H28" s="207"/>
      <c r="I28" s="207"/>
      <c r="J28" s="207"/>
      <c r="K28" s="207"/>
      <c r="L28" s="207"/>
      <c r="M28" s="207"/>
      <c r="N28" s="207"/>
      <c r="O28" s="207"/>
      <c r="P28" s="208"/>
      <c r="Q28" s="114"/>
      <c r="R28" s="116"/>
      <c r="S28" s="331" t="s">
        <v>820</v>
      </c>
      <c r="T28" s="331" t="s">
        <v>820</v>
      </c>
      <c r="U28" s="114"/>
      <c r="V28" s="114"/>
      <c r="W28" s="331" t="s">
        <v>820</v>
      </c>
      <c r="X28" s="331" t="s">
        <v>820</v>
      </c>
      <c r="Y28" s="331" t="s">
        <v>820</v>
      </c>
      <c r="Z28" s="114" t="s">
        <v>347</v>
      </c>
      <c r="AA28" s="114" t="s">
        <v>347</v>
      </c>
      <c r="AB28" s="114" t="s">
        <v>347</v>
      </c>
      <c r="AC28" s="114"/>
      <c r="AD28" s="116" t="s">
        <v>347</v>
      </c>
      <c r="AE28" s="114"/>
      <c r="AF28" s="114"/>
      <c r="AG28" s="114"/>
      <c r="AH28" s="114"/>
      <c r="AI28" s="114"/>
      <c r="AJ28" s="114"/>
      <c r="AK28" s="114"/>
      <c r="AL28" s="114"/>
      <c r="AM28" s="116"/>
      <c r="AN28" s="182"/>
      <c r="AO28" s="114"/>
      <c r="AP28" s="116"/>
      <c r="AQ28" s="182"/>
      <c r="AR28" s="182"/>
    </row>
    <row r="29" spans="1:44" x14ac:dyDescent="0.25">
      <c r="A29" s="379"/>
      <c r="B29" s="387" t="s">
        <v>104</v>
      </c>
      <c r="C29" s="372" t="s">
        <v>73</v>
      </c>
      <c r="D29" s="126" t="s">
        <v>31</v>
      </c>
      <c r="E29" s="207"/>
      <c r="F29" s="207"/>
      <c r="G29" s="207"/>
      <c r="H29" s="207"/>
      <c r="I29" s="207"/>
      <c r="J29" s="207"/>
      <c r="K29" s="207"/>
      <c r="L29" s="207"/>
      <c r="M29" s="207"/>
      <c r="N29" s="207"/>
      <c r="O29" s="207"/>
      <c r="P29" s="208"/>
      <c r="Q29" s="114"/>
      <c r="R29" s="116"/>
      <c r="S29" s="326" t="s">
        <v>1034</v>
      </c>
      <c r="T29" s="326"/>
      <c r="U29" s="114"/>
      <c r="V29" s="114"/>
      <c r="W29" s="114" t="s">
        <v>347</v>
      </c>
      <c r="X29" s="114" t="s">
        <v>347</v>
      </c>
      <c r="Y29" s="114" t="s">
        <v>347</v>
      </c>
      <c r="Z29" s="114" t="s">
        <v>347</v>
      </c>
      <c r="AA29" s="114" t="s">
        <v>347</v>
      </c>
      <c r="AB29" s="114" t="s">
        <v>347</v>
      </c>
      <c r="AC29" s="114"/>
      <c r="AD29" s="116" t="s">
        <v>347</v>
      </c>
      <c r="AE29" s="114"/>
      <c r="AF29" s="114"/>
      <c r="AG29" s="114"/>
      <c r="AH29" s="114"/>
      <c r="AI29" s="114"/>
      <c r="AJ29" s="114"/>
      <c r="AK29" s="114"/>
      <c r="AL29" s="114"/>
      <c r="AM29" s="116"/>
      <c r="AN29" s="182">
        <v>0.9</v>
      </c>
      <c r="AO29" s="114"/>
      <c r="AP29" s="116"/>
      <c r="AQ29" s="182"/>
      <c r="AR29" s="39">
        <v>-0.5</v>
      </c>
    </row>
    <row r="30" spans="1:44" x14ac:dyDescent="0.25">
      <c r="A30" s="379"/>
      <c r="B30" s="387"/>
      <c r="C30" s="372"/>
      <c r="D30" s="126" t="s">
        <v>114</v>
      </c>
      <c r="E30" s="207"/>
      <c r="F30" s="207"/>
      <c r="G30" s="207"/>
      <c r="H30" s="207"/>
      <c r="I30" s="207"/>
      <c r="J30" s="207"/>
      <c r="K30" s="207"/>
      <c r="L30" s="207"/>
      <c r="M30" s="207"/>
      <c r="N30" s="207"/>
      <c r="O30" s="207"/>
      <c r="P30" s="208"/>
      <c r="Q30" s="114"/>
      <c r="R30" s="116"/>
      <c r="S30" s="331" t="s">
        <v>820</v>
      </c>
      <c r="T30" s="10" t="s">
        <v>347</v>
      </c>
      <c r="U30" s="114"/>
      <c r="V30" s="114"/>
      <c r="W30" s="114" t="s">
        <v>347</v>
      </c>
      <c r="X30" s="114" t="s">
        <v>347</v>
      </c>
      <c r="Y30" s="114" t="s">
        <v>347</v>
      </c>
      <c r="Z30" s="114" t="s">
        <v>347</v>
      </c>
      <c r="AA30" s="114" t="s">
        <v>347</v>
      </c>
      <c r="AB30" s="114" t="s">
        <v>347</v>
      </c>
      <c r="AC30" s="114"/>
      <c r="AD30" s="116" t="s">
        <v>347</v>
      </c>
      <c r="AE30" s="114"/>
      <c r="AF30" s="114"/>
      <c r="AG30" s="114"/>
      <c r="AH30" s="114"/>
      <c r="AI30" s="114"/>
      <c r="AJ30" s="114"/>
      <c r="AK30" s="114"/>
      <c r="AL30" s="114"/>
      <c r="AM30" s="116"/>
      <c r="AN30" s="243" t="s">
        <v>641</v>
      </c>
      <c r="AO30" s="114"/>
      <c r="AP30" s="116"/>
      <c r="AQ30" s="182"/>
      <c r="AR30" s="243" t="s">
        <v>641</v>
      </c>
    </row>
    <row r="31" spans="1:44" x14ac:dyDescent="0.25">
      <c r="A31" s="379"/>
      <c r="B31" s="387" t="s">
        <v>104</v>
      </c>
      <c r="C31" s="372" t="s">
        <v>74</v>
      </c>
      <c r="D31" s="126" t="s">
        <v>32</v>
      </c>
      <c r="E31" s="207"/>
      <c r="F31" s="207"/>
      <c r="G31" s="207"/>
      <c r="H31" s="207"/>
      <c r="I31" s="207"/>
      <c r="J31" s="207"/>
      <c r="K31" s="207"/>
      <c r="L31" s="207"/>
      <c r="M31" s="207"/>
      <c r="N31" s="207"/>
      <c r="O31" s="207"/>
      <c r="P31" s="208"/>
      <c r="Q31" s="114"/>
      <c r="R31" s="116"/>
      <c r="S31" s="10" t="s">
        <v>347</v>
      </c>
      <c r="T31" s="10" t="s">
        <v>347</v>
      </c>
      <c r="U31" s="114"/>
      <c r="V31" s="114"/>
      <c r="W31" s="114" t="s">
        <v>347</v>
      </c>
      <c r="X31" s="114" t="s">
        <v>347</v>
      </c>
      <c r="Y31" s="114" t="s">
        <v>347</v>
      </c>
      <c r="Z31" s="114" t="s">
        <v>347</v>
      </c>
      <c r="AA31" s="114" t="s">
        <v>347</v>
      </c>
      <c r="AB31" s="114" t="s">
        <v>347</v>
      </c>
      <c r="AC31" s="114"/>
      <c r="AD31" s="116" t="s">
        <v>347</v>
      </c>
      <c r="AE31" s="114"/>
      <c r="AF31" s="114"/>
      <c r="AG31" s="114"/>
      <c r="AH31" s="114"/>
      <c r="AI31" s="114"/>
      <c r="AJ31" s="114"/>
      <c r="AK31" s="114"/>
      <c r="AL31" s="114"/>
      <c r="AM31" s="116"/>
      <c r="AN31" s="39">
        <v>0.85</v>
      </c>
      <c r="AO31" s="114"/>
      <c r="AP31" s="116">
        <v>1</v>
      </c>
      <c r="AQ31" s="182"/>
      <c r="AR31" s="39">
        <v>-0.5</v>
      </c>
    </row>
    <row r="32" spans="1:44" x14ac:dyDescent="0.25">
      <c r="A32" s="379"/>
      <c r="B32" s="387"/>
      <c r="C32" s="372"/>
      <c r="D32" s="126" t="s">
        <v>316</v>
      </c>
      <c r="E32" s="207"/>
      <c r="F32" s="207"/>
      <c r="G32" s="207"/>
      <c r="H32" s="207"/>
      <c r="I32" s="207"/>
      <c r="J32" s="207"/>
      <c r="K32" s="207"/>
      <c r="L32" s="207"/>
      <c r="M32" s="207"/>
      <c r="N32" s="207"/>
      <c r="O32" s="207"/>
      <c r="P32" s="208"/>
      <c r="Q32" s="114"/>
      <c r="R32" s="116"/>
      <c r="S32" s="114" t="s">
        <v>347</v>
      </c>
      <c r="T32" s="114" t="s">
        <v>347</v>
      </c>
      <c r="U32" s="114"/>
      <c r="V32" s="114"/>
      <c r="W32" s="114" t="s">
        <v>347</v>
      </c>
      <c r="X32" s="114" t="s">
        <v>347</v>
      </c>
      <c r="Y32" s="114" t="s">
        <v>347</v>
      </c>
      <c r="Z32" s="114" t="s">
        <v>347</v>
      </c>
      <c r="AA32" s="114" t="s">
        <v>347</v>
      </c>
      <c r="AB32" s="114" t="s">
        <v>347</v>
      </c>
      <c r="AC32" s="114"/>
      <c r="AD32" s="116" t="s">
        <v>347</v>
      </c>
      <c r="AE32" s="114"/>
      <c r="AF32" s="114"/>
      <c r="AG32" s="114"/>
      <c r="AH32" s="114"/>
      <c r="AI32" s="114"/>
      <c r="AJ32" s="114"/>
      <c r="AK32" s="114"/>
      <c r="AL32" s="114"/>
      <c r="AM32" s="116"/>
      <c r="AN32" s="243" t="s">
        <v>641</v>
      </c>
      <c r="AO32" s="114"/>
      <c r="AP32" s="55" t="s">
        <v>552</v>
      </c>
      <c r="AQ32" s="182"/>
      <c r="AR32" s="243" t="s">
        <v>641</v>
      </c>
    </row>
    <row r="33" spans="1:44" x14ac:dyDescent="0.25">
      <c r="A33" s="379"/>
      <c r="B33" s="387" t="s">
        <v>104</v>
      </c>
      <c r="C33" s="372" t="s">
        <v>75</v>
      </c>
      <c r="D33" s="126" t="s">
        <v>33</v>
      </c>
      <c r="E33" s="207"/>
      <c r="F33" s="207"/>
      <c r="G33" s="207"/>
      <c r="H33" s="207"/>
      <c r="I33" s="207"/>
      <c r="J33" s="207"/>
      <c r="K33" s="207"/>
      <c r="L33" s="207"/>
      <c r="M33" s="207"/>
      <c r="N33" s="207"/>
      <c r="O33" s="207"/>
      <c r="P33" s="208"/>
      <c r="Q33" s="114"/>
      <c r="R33" s="116"/>
      <c r="S33" s="114" t="s">
        <v>347</v>
      </c>
      <c r="T33" s="114" t="s">
        <v>347</v>
      </c>
      <c r="U33" s="114"/>
      <c r="V33" s="114"/>
      <c r="W33" s="114" t="s">
        <v>347</v>
      </c>
      <c r="X33" s="114" t="s">
        <v>347</v>
      </c>
      <c r="Y33" s="114" t="s">
        <v>347</v>
      </c>
      <c r="Z33" s="114" t="s">
        <v>347</v>
      </c>
      <c r="AA33" s="114" t="s">
        <v>347</v>
      </c>
      <c r="AB33" s="114" t="s">
        <v>347</v>
      </c>
      <c r="AC33" s="114"/>
      <c r="AD33" s="116" t="s">
        <v>347</v>
      </c>
      <c r="AE33" s="114"/>
      <c r="AF33" s="114"/>
      <c r="AG33" s="114"/>
      <c r="AH33" s="114"/>
      <c r="AI33" s="114"/>
      <c r="AJ33" s="114"/>
      <c r="AK33" s="114"/>
      <c r="AL33" s="114"/>
      <c r="AM33" s="116"/>
      <c r="AN33" s="39">
        <v>0.8</v>
      </c>
      <c r="AO33" s="114"/>
      <c r="AP33" s="25">
        <v>1</v>
      </c>
      <c r="AQ33" s="182"/>
      <c r="AR33" s="39"/>
    </row>
    <row r="34" spans="1:44" x14ac:dyDescent="0.25">
      <c r="A34" s="380"/>
      <c r="B34" s="388"/>
      <c r="C34" s="373"/>
      <c r="D34" s="126" t="s">
        <v>317</v>
      </c>
      <c r="E34" s="207"/>
      <c r="F34" s="207"/>
      <c r="G34" s="207"/>
      <c r="H34" s="207"/>
      <c r="I34" s="207"/>
      <c r="J34" s="207"/>
      <c r="K34" s="207"/>
      <c r="L34" s="207"/>
      <c r="M34" s="207"/>
      <c r="N34" s="207"/>
      <c r="O34" s="207"/>
      <c r="P34" s="208"/>
      <c r="Q34" s="114"/>
      <c r="R34" s="116"/>
      <c r="S34" s="114" t="s">
        <v>347</v>
      </c>
      <c r="T34" s="114" t="s">
        <v>347</v>
      </c>
      <c r="U34" s="114"/>
      <c r="V34" s="114"/>
      <c r="W34" s="114" t="s">
        <v>347</v>
      </c>
      <c r="X34" s="114" t="s">
        <v>347</v>
      </c>
      <c r="Y34" s="114" t="s">
        <v>347</v>
      </c>
      <c r="Z34" s="114" t="s">
        <v>347</v>
      </c>
      <c r="AA34" s="114" t="s">
        <v>347</v>
      </c>
      <c r="AB34" s="114" t="s">
        <v>347</v>
      </c>
      <c r="AC34" s="114"/>
      <c r="AD34" s="116" t="s">
        <v>347</v>
      </c>
      <c r="AE34" s="114"/>
      <c r="AF34" s="114"/>
      <c r="AG34" s="114"/>
      <c r="AH34" s="114"/>
      <c r="AI34" s="114"/>
      <c r="AJ34" s="114"/>
      <c r="AK34" s="114"/>
      <c r="AL34" s="114"/>
      <c r="AM34" s="116"/>
      <c r="AN34" s="243" t="s">
        <v>641</v>
      </c>
      <c r="AO34" s="114"/>
      <c r="AP34" s="55" t="s">
        <v>552</v>
      </c>
      <c r="AQ34" s="182"/>
      <c r="AR34" s="182"/>
    </row>
    <row r="35" spans="1:44" s="5" customFormat="1" x14ac:dyDescent="0.25">
      <c r="A35" s="368" t="s">
        <v>1</v>
      </c>
      <c r="B35" s="368" t="s">
        <v>105</v>
      </c>
      <c r="C35" s="371" t="s">
        <v>76</v>
      </c>
      <c r="D35" s="125" t="s">
        <v>34</v>
      </c>
      <c r="E35" s="82"/>
      <c r="F35" s="82"/>
      <c r="G35" s="82"/>
      <c r="H35" s="82"/>
      <c r="I35" s="82"/>
      <c r="J35" s="82"/>
      <c r="K35" s="82"/>
      <c r="L35" s="82"/>
      <c r="M35" s="82"/>
      <c r="N35" s="82"/>
      <c r="O35" s="82"/>
      <c r="P35" s="210"/>
      <c r="Q35" s="115"/>
      <c r="R35" s="46"/>
      <c r="S35" s="327" t="s">
        <v>1034</v>
      </c>
      <c r="T35" s="325" t="s">
        <v>1035</v>
      </c>
      <c r="U35" s="13"/>
      <c r="V35" s="13"/>
      <c r="W35" s="325" t="s">
        <v>1034</v>
      </c>
      <c r="X35" s="325" t="s">
        <v>1035</v>
      </c>
      <c r="Y35" s="325" t="s">
        <v>1035</v>
      </c>
      <c r="Z35" s="325" t="s">
        <v>1034</v>
      </c>
      <c r="AA35" s="325" t="s">
        <v>1038</v>
      </c>
      <c r="AB35" s="325" t="s">
        <v>1035</v>
      </c>
      <c r="AC35" s="325" t="s">
        <v>1035</v>
      </c>
      <c r="AD35" s="27"/>
      <c r="AE35" s="13"/>
      <c r="AF35" s="13"/>
      <c r="AG35" s="13"/>
      <c r="AH35" s="13"/>
      <c r="AI35" s="13"/>
      <c r="AJ35" s="13"/>
      <c r="AK35" s="13"/>
      <c r="AL35" s="13"/>
      <c r="AM35" s="27"/>
      <c r="AN35" s="40"/>
      <c r="AO35" s="13"/>
      <c r="AP35" s="27"/>
      <c r="AQ35" s="40"/>
      <c r="AR35" s="40"/>
    </row>
    <row r="36" spans="1:44" x14ac:dyDescent="0.25">
      <c r="A36" s="369"/>
      <c r="B36" s="369"/>
      <c r="C36" s="372"/>
      <c r="D36" s="126" t="s">
        <v>115</v>
      </c>
      <c r="E36" s="207"/>
      <c r="F36" s="207"/>
      <c r="G36" s="207"/>
      <c r="H36" s="207"/>
      <c r="I36" s="207"/>
      <c r="J36" s="207"/>
      <c r="K36" s="207"/>
      <c r="L36" s="207"/>
      <c r="M36" s="207"/>
      <c r="N36" s="207"/>
      <c r="O36" s="207"/>
      <c r="P36" s="208"/>
      <c r="Q36" s="114"/>
      <c r="R36" s="116"/>
      <c r="S36" s="332" t="s">
        <v>820</v>
      </c>
      <c r="T36" s="331" t="s">
        <v>820</v>
      </c>
      <c r="U36" s="114"/>
      <c r="V36" s="114"/>
      <c r="W36" s="331" t="s">
        <v>820</v>
      </c>
      <c r="X36" s="331" t="s">
        <v>820</v>
      </c>
      <c r="Y36" s="331" t="s">
        <v>820</v>
      </c>
      <c r="Z36" s="331" t="s">
        <v>820</v>
      </c>
      <c r="AA36" s="331" t="s">
        <v>820</v>
      </c>
      <c r="AB36" s="331" t="s">
        <v>820</v>
      </c>
      <c r="AC36" s="331" t="s">
        <v>820</v>
      </c>
      <c r="AD36" s="116"/>
      <c r="AE36" s="114"/>
      <c r="AF36" s="114"/>
      <c r="AG36" s="114"/>
      <c r="AH36" s="114"/>
      <c r="AI36" s="114"/>
      <c r="AJ36" s="114"/>
      <c r="AK36" s="114"/>
      <c r="AL36" s="114"/>
      <c r="AM36" s="116"/>
      <c r="AN36" s="182"/>
      <c r="AO36" s="114"/>
      <c r="AP36" s="116"/>
      <c r="AQ36" s="182"/>
      <c r="AR36" s="182"/>
    </row>
    <row r="37" spans="1:44" x14ac:dyDescent="0.25">
      <c r="A37" s="369"/>
      <c r="B37" s="369" t="s">
        <v>105</v>
      </c>
      <c r="C37" s="372" t="s">
        <v>77</v>
      </c>
      <c r="D37" s="126" t="s">
        <v>35</v>
      </c>
      <c r="E37" s="322" t="s">
        <v>976</v>
      </c>
      <c r="F37" s="322" t="s">
        <v>976</v>
      </c>
      <c r="G37" s="207"/>
      <c r="H37" s="207"/>
      <c r="I37" s="322" t="s">
        <v>976</v>
      </c>
      <c r="J37" s="322" t="s">
        <v>976</v>
      </c>
      <c r="K37" s="322" t="s">
        <v>977</v>
      </c>
      <c r="L37" s="322" t="s">
        <v>976</v>
      </c>
      <c r="M37" s="322" t="s">
        <v>978</v>
      </c>
      <c r="N37" s="322" t="s">
        <v>976</v>
      </c>
      <c r="O37" s="322" t="s">
        <v>976</v>
      </c>
      <c r="P37" s="208"/>
      <c r="Q37" s="114"/>
      <c r="R37" s="116"/>
      <c r="S37" s="328" t="s">
        <v>1036</v>
      </c>
      <c r="T37" s="326" t="s">
        <v>1036</v>
      </c>
      <c r="U37" s="114"/>
      <c r="V37" s="114"/>
      <c r="W37" s="326" t="s">
        <v>1036</v>
      </c>
      <c r="X37" s="326" t="s">
        <v>1036</v>
      </c>
      <c r="Y37" s="326" t="s">
        <v>1037</v>
      </c>
      <c r="Z37" s="326" t="s">
        <v>1036</v>
      </c>
      <c r="AA37" s="326" t="s">
        <v>1039</v>
      </c>
      <c r="AB37" s="326" t="s">
        <v>1033</v>
      </c>
      <c r="AC37" s="10"/>
      <c r="AD37" s="116"/>
      <c r="AE37" s="10"/>
      <c r="AF37" s="10"/>
      <c r="AG37" s="10"/>
      <c r="AH37" s="10"/>
      <c r="AI37" s="10"/>
      <c r="AJ37" s="10"/>
      <c r="AK37" s="10"/>
      <c r="AL37" s="10"/>
      <c r="AM37" s="25"/>
      <c r="AN37" s="39">
        <v>0.9</v>
      </c>
      <c r="AO37" s="10"/>
      <c r="AP37" s="25">
        <v>1</v>
      </c>
      <c r="AQ37" s="39"/>
      <c r="AR37" s="39">
        <v>-0.25</v>
      </c>
    </row>
    <row r="38" spans="1:44" x14ac:dyDescent="0.25">
      <c r="A38" s="369"/>
      <c r="B38" s="369"/>
      <c r="C38" s="372"/>
      <c r="D38" s="126" t="s">
        <v>116</v>
      </c>
      <c r="E38" s="331" t="s">
        <v>820</v>
      </c>
      <c r="F38" s="331" t="s">
        <v>820</v>
      </c>
      <c r="G38" s="207"/>
      <c r="H38" s="207"/>
      <c r="I38" s="331" t="s">
        <v>820</v>
      </c>
      <c r="J38" s="331" t="s">
        <v>820</v>
      </c>
      <c r="K38" s="331" t="s">
        <v>820</v>
      </c>
      <c r="L38" s="331" t="s">
        <v>820</v>
      </c>
      <c r="M38" s="331" t="s">
        <v>820</v>
      </c>
      <c r="N38" s="331" t="s">
        <v>820</v>
      </c>
      <c r="O38" s="331" t="s">
        <v>820</v>
      </c>
      <c r="P38" s="208"/>
      <c r="Q38" s="114"/>
      <c r="R38" s="116"/>
      <c r="S38" s="332" t="s">
        <v>820</v>
      </c>
      <c r="T38" s="331" t="s">
        <v>820</v>
      </c>
      <c r="U38" s="114"/>
      <c r="V38" s="114"/>
      <c r="W38" s="331" t="s">
        <v>820</v>
      </c>
      <c r="X38" s="331" t="s">
        <v>820</v>
      </c>
      <c r="Y38" s="331" t="s">
        <v>820</v>
      </c>
      <c r="Z38" s="331" t="s">
        <v>820</v>
      </c>
      <c r="AA38" s="331" t="s">
        <v>820</v>
      </c>
      <c r="AB38" s="331" t="s">
        <v>820</v>
      </c>
      <c r="AC38" s="114"/>
      <c r="AD38" s="116"/>
      <c r="AE38" s="114"/>
      <c r="AF38" s="114"/>
      <c r="AG38" s="114"/>
      <c r="AH38" s="114"/>
      <c r="AI38" s="114"/>
      <c r="AJ38" s="114"/>
      <c r="AK38" s="114"/>
      <c r="AL38" s="114"/>
      <c r="AM38" s="116"/>
      <c r="AN38" s="243" t="s">
        <v>641</v>
      </c>
      <c r="AO38" s="114"/>
      <c r="AP38" s="55" t="s">
        <v>552</v>
      </c>
      <c r="AQ38" s="182"/>
      <c r="AR38" s="243" t="s">
        <v>641</v>
      </c>
    </row>
    <row r="39" spans="1:44" x14ac:dyDescent="0.25">
      <c r="A39" s="369"/>
      <c r="B39" s="369" t="s">
        <v>105</v>
      </c>
      <c r="C39" s="372" t="s">
        <v>78</v>
      </c>
      <c r="D39" s="126" t="s">
        <v>36</v>
      </c>
      <c r="E39" s="322" t="s">
        <v>977</v>
      </c>
      <c r="F39" s="322" t="s">
        <v>977</v>
      </c>
      <c r="G39" s="207"/>
      <c r="H39" s="207"/>
      <c r="I39" s="322" t="s">
        <v>977</v>
      </c>
      <c r="J39" s="322" t="s">
        <v>977</v>
      </c>
      <c r="K39" s="322" t="s">
        <v>977</v>
      </c>
      <c r="L39" s="322" t="s">
        <v>977</v>
      </c>
      <c r="M39" s="322" t="s">
        <v>978</v>
      </c>
      <c r="N39" s="322" t="s">
        <v>977</v>
      </c>
      <c r="O39" s="322" t="s">
        <v>979</v>
      </c>
      <c r="P39" s="208"/>
      <c r="Q39" s="114"/>
      <c r="R39" s="116"/>
      <c r="S39" s="328" t="s">
        <v>1037</v>
      </c>
      <c r="T39" s="326" t="s">
        <v>1037</v>
      </c>
      <c r="U39" s="114"/>
      <c r="V39" s="114"/>
      <c r="W39" s="326" t="s">
        <v>1037</v>
      </c>
      <c r="X39" s="326" t="s">
        <v>1037</v>
      </c>
      <c r="Y39" s="326" t="s">
        <v>1037</v>
      </c>
      <c r="Z39" s="326" t="s">
        <v>1037</v>
      </c>
      <c r="AA39" s="326" t="s">
        <v>1039</v>
      </c>
      <c r="AB39" s="326" t="s">
        <v>1033</v>
      </c>
      <c r="AC39" s="114"/>
      <c r="AD39" s="116"/>
      <c r="AE39" s="114"/>
      <c r="AF39" s="114"/>
      <c r="AG39" s="114"/>
      <c r="AH39" s="114"/>
      <c r="AI39" s="114"/>
      <c r="AJ39" s="114"/>
      <c r="AK39" s="114"/>
      <c r="AL39" s="114"/>
      <c r="AM39" s="116"/>
      <c r="AN39" s="39">
        <v>1.1000000000000001</v>
      </c>
      <c r="AO39" s="114"/>
      <c r="AP39" s="25">
        <v>1</v>
      </c>
      <c r="AQ39" s="182"/>
      <c r="AR39" s="39">
        <v>-0.5</v>
      </c>
    </row>
    <row r="40" spans="1:44" x14ac:dyDescent="0.25">
      <c r="A40" s="370"/>
      <c r="B40" s="370"/>
      <c r="C40" s="373"/>
      <c r="D40" s="126" t="s">
        <v>117</v>
      </c>
      <c r="E40" s="331" t="s">
        <v>820</v>
      </c>
      <c r="F40" s="331" t="s">
        <v>820</v>
      </c>
      <c r="G40" s="207"/>
      <c r="H40" s="207"/>
      <c r="I40" s="331" t="s">
        <v>820</v>
      </c>
      <c r="J40" s="331" t="s">
        <v>820</v>
      </c>
      <c r="K40" s="331" t="s">
        <v>820</v>
      </c>
      <c r="L40" s="331" t="s">
        <v>820</v>
      </c>
      <c r="M40" s="331" t="s">
        <v>820</v>
      </c>
      <c r="N40" s="331" t="s">
        <v>820</v>
      </c>
      <c r="O40" s="331" t="s">
        <v>820</v>
      </c>
      <c r="P40" s="208"/>
      <c r="Q40" s="114"/>
      <c r="R40" s="116"/>
      <c r="S40" s="347" t="s">
        <v>820</v>
      </c>
      <c r="T40" s="348" t="s">
        <v>820</v>
      </c>
      <c r="U40" s="171"/>
      <c r="V40" s="171"/>
      <c r="W40" s="348" t="s">
        <v>820</v>
      </c>
      <c r="X40" s="348" t="s">
        <v>820</v>
      </c>
      <c r="Y40" s="348" t="s">
        <v>820</v>
      </c>
      <c r="Z40" s="348" t="s">
        <v>820</v>
      </c>
      <c r="AA40" s="348" t="s">
        <v>820</v>
      </c>
      <c r="AB40" s="348" t="s">
        <v>820</v>
      </c>
      <c r="AC40" s="171"/>
      <c r="AD40" s="230"/>
      <c r="AE40" s="114"/>
      <c r="AF40" s="114"/>
      <c r="AG40" s="114"/>
      <c r="AH40" s="114"/>
      <c r="AI40" s="114"/>
      <c r="AJ40" s="114"/>
      <c r="AK40" s="114"/>
      <c r="AL40" s="114"/>
      <c r="AM40" s="116"/>
      <c r="AN40" s="243" t="s">
        <v>641</v>
      </c>
      <c r="AO40" s="114"/>
      <c r="AP40" s="55" t="s">
        <v>552</v>
      </c>
      <c r="AQ40" s="182"/>
      <c r="AR40" s="243" t="s">
        <v>641</v>
      </c>
    </row>
    <row r="41" spans="1:44" s="5" customFormat="1" ht="15" customHeight="1" x14ac:dyDescent="0.25">
      <c r="A41" s="378" t="s">
        <v>1</v>
      </c>
      <c r="B41" s="386" t="s">
        <v>106</v>
      </c>
      <c r="C41" s="371" t="s">
        <v>79</v>
      </c>
      <c r="D41" s="125" t="s">
        <v>37</v>
      </c>
      <c r="E41" s="82"/>
      <c r="F41" s="82"/>
      <c r="G41" s="82"/>
      <c r="H41" s="82"/>
      <c r="I41" s="82"/>
      <c r="J41" s="82"/>
      <c r="K41" s="82"/>
      <c r="L41" s="82"/>
      <c r="M41" s="82"/>
      <c r="N41" s="82"/>
      <c r="O41" s="82"/>
      <c r="P41" s="210"/>
      <c r="Q41" s="115"/>
      <c r="R41" s="46"/>
      <c r="S41" s="327" t="s">
        <v>1035</v>
      </c>
      <c r="T41" s="325">
        <v>0</v>
      </c>
      <c r="U41" s="13"/>
      <c r="V41" s="13"/>
      <c r="W41" s="325" t="s">
        <v>1033</v>
      </c>
      <c r="X41" s="325" t="s">
        <v>1035</v>
      </c>
      <c r="Y41" s="325" t="s">
        <v>1035</v>
      </c>
      <c r="Z41" s="325" t="s">
        <v>1035</v>
      </c>
      <c r="AA41" s="325" t="s">
        <v>1038</v>
      </c>
      <c r="AB41" s="13"/>
      <c r="AC41" s="115"/>
      <c r="AD41" s="27"/>
      <c r="AE41" s="115"/>
      <c r="AF41" s="115"/>
      <c r="AG41" s="115"/>
      <c r="AH41" s="115"/>
      <c r="AI41" s="115"/>
      <c r="AJ41" s="115"/>
      <c r="AK41" s="115"/>
      <c r="AL41" s="115"/>
      <c r="AM41" s="46"/>
      <c r="AN41" s="40">
        <v>0.9</v>
      </c>
      <c r="AO41" s="115"/>
      <c r="AP41" s="27"/>
      <c r="AQ41" s="232"/>
      <c r="AR41" s="40"/>
    </row>
    <row r="42" spans="1:44" x14ac:dyDescent="0.25">
      <c r="A42" s="379"/>
      <c r="B42" s="387"/>
      <c r="C42" s="372"/>
      <c r="D42" s="126" t="s">
        <v>118</v>
      </c>
      <c r="E42" s="207"/>
      <c r="F42" s="207"/>
      <c r="G42" s="207"/>
      <c r="H42" s="207"/>
      <c r="I42" s="207"/>
      <c r="J42" s="207"/>
      <c r="K42" s="207"/>
      <c r="L42" s="207"/>
      <c r="M42" s="207"/>
      <c r="N42" s="207"/>
      <c r="O42" s="207"/>
      <c r="P42" s="208"/>
      <c r="Q42" s="114"/>
      <c r="R42" s="116"/>
      <c r="S42" s="332" t="s">
        <v>820</v>
      </c>
      <c r="T42" s="331" t="s">
        <v>820</v>
      </c>
      <c r="U42" s="114"/>
      <c r="V42" s="114"/>
      <c r="W42" s="331" t="s">
        <v>820</v>
      </c>
      <c r="X42" s="331" t="s">
        <v>820</v>
      </c>
      <c r="Y42" s="331" t="s">
        <v>820</v>
      </c>
      <c r="Z42" s="331" t="s">
        <v>820</v>
      </c>
      <c r="AA42" s="331" t="s">
        <v>820</v>
      </c>
      <c r="AB42" s="331" t="s">
        <v>820</v>
      </c>
      <c r="AC42" s="114"/>
      <c r="AD42" s="116"/>
      <c r="AE42" s="114"/>
      <c r="AF42" s="114"/>
      <c r="AG42" s="114"/>
      <c r="AH42" s="114"/>
      <c r="AI42" s="114"/>
      <c r="AJ42" s="114"/>
      <c r="AK42" s="114"/>
      <c r="AL42" s="114"/>
      <c r="AM42" s="116"/>
      <c r="AN42" s="243" t="s">
        <v>641</v>
      </c>
      <c r="AO42" s="114"/>
      <c r="AP42" s="116"/>
      <c r="AQ42" s="182"/>
      <c r="AR42" s="182"/>
    </row>
    <row r="43" spans="1:44" ht="15" customHeight="1" x14ac:dyDescent="0.25">
      <c r="A43" s="379"/>
      <c r="B43" s="387" t="s">
        <v>106</v>
      </c>
      <c r="C43" s="372" t="s">
        <v>80</v>
      </c>
      <c r="D43" s="126" t="s">
        <v>38</v>
      </c>
      <c r="E43" s="207"/>
      <c r="F43" s="207"/>
      <c r="G43" s="207"/>
      <c r="H43" s="207"/>
      <c r="I43" s="207"/>
      <c r="J43" s="207"/>
      <c r="K43" s="207"/>
      <c r="L43" s="207"/>
      <c r="M43" s="207"/>
      <c r="N43" s="207"/>
      <c r="O43" s="207"/>
      <c r="P43" s="208"/>
      <c r="Q43" s="114"/>
      <c r="R43" s="116"/>
      <c r="S43" s="330" t="s">
        <v>347</v>
      </c>
      <c r="T43" s="10" t="s">
        <v>347</v>
      </c>
      <c r="U43" s="10"/>
      <c r="V43" s="10"/>
      <c r="W43" s="326" t="s">
        <v>1034</v>
      </c>
      <c r="X43" s="10"/>
      <c r="Y43" s="10"/>
      <c r="Z43" s="10" t="s">
        <v>347</v>
      </c>
      <c r="AA43" s="10"/>
      <c r="AB43" s="10"/>
      <c r="AC43" s="10"/>
      <c r="AD43" s="25"/>
      <c r="AE43" s="114"/>
      <c r="AF43" s="114"/>
      <c r="AG43" s="114"/>
      <c r="AH43" s="114"/>
      <c r="AI43" s="114"/>
      <c r="AJ43" s="114"/>
      <c r="AK43" s="114"/>
      <c r="AL43" s="114"/>
      <c r="AM43" s="116"/>
      <c r="AN43" s="39">
        <v>0.85</v>
      </c>
      <c r="AO43" s="114"/>
      <c r="AP43" s="116"/>
      <c r="AQ43" s="182"/>
      <c r="AR43" s="39">
        <v>-0.5</v>
      </c>
    </row>
    <row r="44" spans="1:44" x14ac:dyDescent="0.25">
      <c r="A44" s="379"/>
      <c r="B44" s="387"/>
      <c r="C44" s="372"/>
      <c r="D44" s="126" t="s">
        <v>119</v>
      </c>
      <c r="E44" s="207"/>
      <c r="F44" s="207"/>
      <c r="G44" s="207"/>
      <c r="H44" s="207"/>
      <c r="I44" s="207"/>
      <c r="J44" s="207"/>
      <c r="K44" s="207"/>
      <c r="L44" s="207"/>
      <c r="M44" s="207"/>
      <c r="N44" s="207"/>
      <c r="O44" s="207"/>
      <c r="P44" s="208"/>
      <c r="Q44" s="114"/>
      <c r="R44" s="116"/>
      <c r="S44" s="181" t="s">
        <v>347</v>
      </c>
      <c r="T44" s="114" t="s">
        <v>347</v>
      </c>
      <c r="U44" s="114"/>
      <c r="V44" s="114"/>
      <c r="W44" s="331" t="s">
        <v>820</v>
      </c>
      <c r="X44" s="114"/>
      <c r="Y44" s="114"/>
      <c r="Z44" s="114" t="s">
        <v>347</v>
      </c>
      <c r="AA44" s="114"/>
      <c r="AB44" s="114"/>
      <c r="AC44" s="114"/>
      <c r="AD44" s="116"/>
      <c r="AE44" s="114"/>
      <c r="AF44" s="114"/>
      <c r="AG44" s="114"/>
      <c r="AH44" s="114"/>
      <c r="AI44" s="114"/>
      <c r="AJ44" s="114"/>
      <c r="AK44" s="114"/>
      <c r="AL44" s="114"/>
      <c r="AM44" s="116"/>
      <c r="AN44" s="243" t="s">
        <v>641</v>
      </c>
      <c r="AO44" s="114"/>
      <c r="AP44" s="116"/>
      <c r="AQ44" s="182"/>
      <c r="AR44" s="243" t="s">
        <v>641</v>
      </c>
    </row>
    <row r="45" spans="1:44" ht="15" customHeight="1" x14ac:dyDescent="0.25">
      <c r="A45" s="379"/>
      <c r="B45" s="387" t="s">
        <v>106</v>
      </c>
      <c r="C45" s="372" t="s">
        <v>81</v>
      </c>
      <c r="D45" s="126" t="s">
        <v>39</v>
      </c>
      <c r="E45" s="207"/>
      <c r="F45" s="207"/>
      <c r="G45" s="207"/>
      <c r="H45" s="207"/>
      <c r="I45" s="207"/>
      <c r="J45" s="207"/>
      <c r="K45" s="207"/>
      <c r="L45" s="207"/>
      <c r="M45" s="207"/>
      <c r="N45" s="207"/>
      <c r="O45" s="207"/>
      <c r="P45" s="208"/>
      <c r="Q45" s="114"/>
      <c r="R45" s="116"/>
      <c r="S45" s="181" t="s">
        <v>347</v>
      </c>
      <c r="T45" s="114" t="s">
        <v>347</v>
      </c>
      <c r="U45" s="114"/>
      <c r="V45" s="114"/>
      <c r="W45" s="10"/>
      <c r="X45" s="114"/>
      <c r="Y45" s="114"/>
      <c r="Z45" s="326" t="s">
        <v>1034</v>
      </c>
      <c r="AA45" s="10"/>
      <c r="AB45" s="10"/>
      <c r="AC45" s="10"/>
      <c r="AD45" s="25"/>
      <c r="AE45" s="114"/>
      <c r="AF45" s="114"/>
      <c r="AG45" s="114"/>
      <c r="AH45" s="114"/>
      <c r="AI45" s="114"/>
      <c r="AJ45" s="114"/>
      <c r="AK45" s="114"/>
      <c r="AL45" s="114"/>
      <c r="AM45" s="116"/>
      <c r="AN45" s="39">
        <v>0.8</v>
      </c>
      <c r="AO45" s="114"/>
      <c r="AP45" s="116">
        <v>1</v>
      </c>
      <c r="AQ45" s="182"/>
      <c r="AR45" s="39">
        <v>-0.5</v>
      </c>
    </row>
    <row r="46" spans="1:44" x14ac:dyDescent="0.25">
      <c r="A46" s="379"/>
      <c r="B46" s="387"/>
      <c r="C46" s="372"/>
      <c r="D46" s="126" t="s">
        <v>120</v>
      </c>
      <c r="E46" s="207"/>
      <c r="F46" s="207"/>
      <c r="G46" s="207"/>
      <c r="H46" s="207"/>
      <c r="I46" s="207"/>
      <c r="J46" s="207"/>
      <c r="K46" s="207"/>
      <c r="L46" s="207"/>
      <c r="M46" s="207"/>
      <c r="N46" s="207"/>
      <c r="O46" s="207"/>
      <c r="P46" s="208"/>
      <c r="Q46" s="114"/>
      <c r="R46" s="116"/>
      <c r="S46" s="181" t="s">
        <v>347</v>
      </c>
      <c r="T46" s="114" t="s">
        <v>347</v>
      </c>
      <c r="U46" s="114"/>
      <c r="V46" s="114"/>
      <c r="W46" s="114"/>
      <c r="X46" s="114"/>
      <c r="Y46" s="114"/>
      <c r="Z46" s="331" t="s">
        <v>820</v>
      </c>
      <c r="AA46" s="114"/>
      <c r="AB46" s="114"/>
      <c r="AC46" s="114"/>
      <c r="AD46" s="116"/>
      <c r="AE46" s="114"/>
      <c r="AF46" s="114"/>
      <c r="AG46" s="114"/>
      <c r="AH46" s="114"/>
      <c r="AI46" s="114"/>
      <c r="AJ46" s="114"/>
      <c r="AK46" s="114"/>
      <c r="AL46" s="114"/>
      <c r="AM46" s="116"/>
      <c r="AN46" s="243" t="s">
        <v>641</v>
      </c>
      <c r="AO46" s="114"/>
      <c r="AP46" s="55" t="s">
        <v>552</v>
      </c>
      <c r="AQ46" s="182"/>
      <c r="AR46" s="243" t="s">
        <v>641</v>
      </c>
    </row>
    <row r="47" spans="1:44" x14ac:dyDescent="0.25">
      <c r="A47" s="379"/>
      <c r="B47" s="387" t="s">
        <v>106</v>
      </c>
      <c r="C47" s="372" t="s">
        <v>82</v>
      </c>
      <c r="D47" s="126" t="s">
        <v>40</v>
      </c>
      <c r="E47" s="207"/>
      <c r="F47" s="207"/>
      <c r="G47" s="207"/>
      <c r="H47" s="207"/>
      <c r="I47" s="207"/>
      <c r="J47" s="207"/>
      <c r="K47" s="207"/>
      <c r="L47" s="207"/>
      <c r="M47" s="207"/>
      <c r="N47" s="207"/>
      <c r="O47" s="207"/>
      <c r="P47" s="208"/>
      <c r="Q47" s="114"/>
      <c r="R47" s="116"/>
      <c r="S47" s="181" t="s">
        <v>347</v>
      </c>
      <c r="T47" s="114" t="s">
        <v>347</v>
      </c>
      <c r="U47" s="114"/>
      <c r="V47" s="114"/>
      <c r="W47" s="114"/>
      <c r="X47" s="114"/>
      <c r="Y47" s="114"/>
      <c r="Z47" s="10" t="s">
        <v>347</v>
      </c>
      <c r="AA47" s="114"/>
      <c r="AB47" s="114"/>
      <c r="AC47" s="114"/>
      <c r="AD47" s="116"/>
      <c r="AE47" s="114"/>
      <c r="AF47" s="114"/>
      <c r="AG47" s="114"/>
      <c r="AH47" s="114"/>
      <c r="AI47" s="114"/>
      <c r="AJ47" s="114"/>
      <c r="AK47" s="114"/>
      <c r="AL47" s="114"/>
      <c r="AM47" s="116"/>
      <c r="AN47" s="39"/>
      <c r="AO47" s="114"/>
      <c r="AP47" s="25">
        <v>1</v>
      </c>
      <c r="AQ47" s="182"/>
      <c r="AR47" s="39"/>
    </row>
    <row r="48" spans="1:44" x14ac:dyDescent="0.25">
      <c r="A48" s="380"/>
      <c r="B48" s="388"/>
      <c r="C48" s="373"/>
      <c r="D48" s="126" t="s">
        <v>121</v>
      </c>
      <c r="E48" s="207"/>
      <c r="F48" s="207"/>
      <c r="G48" s="207"/>
      <c r="H48" s="207"/>
      <c r="I48" s="207"/>
      <c r="J48" s="207"/>
      <c r="K48" s="207"/>
      <c r="L48" s="207"/>
      <c r="M48" s="207"/>
      <c r="N48" s="207"/>
      <c r="O48" s="207"/>
      <c r="P48" s="208"/>
      <c r="Q48" s="114"/>
      <c r="R48" s="116"/>
      <c r="S48" s="229"/>
      <c r="T48" s="171"/>
      <c r="U48" s="171"/>
      <c r="V48" s="171"/>
      <c r="W48" s="171"/>
      <c r="X48" s="171"/>
      <c r="Y48" s="171"/>
      <c r="Z48" s="171"/>
      <c r="AA48" s="171"/>
      <c r="AB48" s="171"/>
      <c r="AC48" s="171"/>
      <c r="AD48" s="230"/>
      <c r="AE48" s="114"/>
      <c r="AF48" s="114"/>
      <c r="AG48" s="114"/>
      <c r="AH48" s="114"/>
      <c r="AI48" s="114"/>
      <c r="AJ48" s="114"/>
      <c r="AK48" s="114"/>
      <c r="AL48" s="114"/>
      <c r="AM48" s="116"/>
      <c r="AN48" s="182"/>
      <c r="AO48" s="114"/>
      <c r="AP48" s="55" t="s">
        <v>552</v>
      </c>
      <c r="AQ48" s="182"/>
      <c r="AR48" s="182"/>
    </row>
    <row r="49" spans="1:44" s="5" customFormat="1" x14ac:dyDescent="0.25">
      <c r="A49" s="386" t="s">
        <v>1</v>
      </c>
      <c r="B49" s="386" t="s">
        <v>107</v>
      </c>
      <c r="C49" s="371" t="s">
        <v>83</v>
      </c>
      <c r="D49" s="125" t="s">
        <v>41</v>
      </c>
      <c r="E49" s="82"/>
      <c r="F49" s="82"/>
      <c r="G49" s="82"/>
      <c r="H49" s="82"/>
      <c r="I49" s="82"/>
      <c r="J49" s="82"/>
      <c r="K49" s="82"/>
      <c r="L49" s="82"/>
      <c r="M49" s="82"/>
      <c r="N49" s="82"/>
      <c r="O49" s="82"/>
      <c r="P49" s="210"/>
      <c r="Q49" s="115"/>
      <c r="R49" s="46"/>
      <c r="S49" s="13"/>
      <c r="T49" s="13"/>
      <c r="U49" s="13"/>
      <c r="V49" s="13"/>
      <c r="W49" s="13"/>
      <c r="X49" s="13"/>
      <c r="Y49" s="13"/>
      <c r="Z49" s="13"/>
      <c r="AA49" s="13"/>
      <c r="AB49" s="13"/>
      <c r="AC49" s="13"/>
      <c r="AD49" s="27"/>
      <c r="AE49" s="115"/>
      <c r="AF49" s="115"/>
      <c r="AG49" s="115"/>
      <c r="AH49" s="115"/>
      <c r="AI49" s="115"/>
      <c r="AJ49" s="115"/>
      <c r="AK49" s="115"/>
      <c r="AL49" s="115"/>
      <c r="AM49" s="46"/>
      <c r="AN49" s="40"/>
      <c r="AO49" s="13"/>
      <c r="AP49" s="27"/>
      <c r="AQ49" s="232"/>
      <c r="AR49" s="40"/>
    </row>
    <row r="50" spans="1:44" x14ac:dyDescent="0.25">
      <c r="A50" s="387"/>
      <c r="B50" s="387"/>
      <c r="C50" s="372"/>
      <c r="D50" s="126" t="s">
        <v>318</v>
      </c>
      <c r="E50" s="207"/>
      <c r="F50" s="207"/>
      <c r="G50" s="207"/>
      <c r="H50" s="207"/>
      <c r="I50" s="207"/>
      <c r="J50" s="207"/>
      <c r="K50" s="207"/>
      <c r="L50" s="207"/>
      <c r="M50" s="207"/>
      <c r="N50" s="207"/>
      <c r="O50" s="207"/>
      <c r="P50" s="208"/>
      <c r="Q50" s="114"/>
      <c r="R50" s="116"/>
      <c r="S50" s="114"/>
      <c r="T50" s="114"/>
      <c r="U50" s="114"/>
      <c r="V50" s="114"/>
      <c r="W50" s="114"/>
      <c r="X50" s="114"/>
      <c r="Y50" s="114"/>
      <c r="Z50" s="114"/>
      <c r="AA50" s="114"/>
      <c r="AB50" s="114"/>
      <c r="AC50" s="114"/>
      <c r="AD50" s="116"/>
      <c r="AE50" s="114"/>
      <c r="AF50" s="114"/>
      <c r="AG50" s="114"/>
      <c r="AH50" s="114"/>
      <c r="AI50" s="114"/>
      <c r="AJ50" s="114"/>
      <c r="AK50" s="114"/>
      <c r="AL50" s="114"/>
      <c r="AM50" s="116"/>
      <c r="AN50" s="182"/>
      <c r="AO50" s="114"/>
      <c r="AP50" s="116"/>
      <c r="AQ50" s="182"/>
      <c r="AR50" s="182"/>
    </row>
    <row r="51" spans="1:44" x14ac:dyDescent="0.25">
      <c r="A51" s="387"/>
      <c r="B51" s="387" t="s">
        <v>107</v>
      </c>
      <c r="C51" s="372" t="s">
        <v>84</v>
      </c>
      <c r="D51" s="126" t="s">
        <v>42</v>
      </c>
      <c r="E51" s="207"/>
      <c r="F51" s="207"/>
      <c r="G51" s="207"/>
      <c r="H51" s="207"/>
      <c r="I51" s="207"/>
      <c r="J51" s="207"/>
      <c r="K51" s="207"/>
      <c r="L51" s="207"/>
      <c r="M51" s="207"/>
      <c r="N51" s="207"/>
      <c r="O51" s="207"/>
      <c r="P51" s="208"/>
      <c r="Q51" s="114"/>
      <c r="R51" s="116"/>
      <c r="S51" s="114"/>
      <c r="T51" s="114"/>
      <c r="U51" s="114"/>
      <c r="V51" s="114"/>
      <c r="W51" s="114"/>
      <c r="X51" s="114"/>
      <c r="Y51" s="114"/>
      <c r="Z51" s="114"/>
      <c r="AA51" s="114"/>
      <c r="AB51" s="114"/>
      <c r="AC51" s="114"/>
      <c r="AD51" s="116"/>
      <c r="AE51" s="114"/>
      <c r="AF51" s="114"/>
      <c r="AG51" s="114"/>
      <c r="AH51" s="114"/>
      <c r="AI51" s="114"/>
      <c r="AJ51" s="114"/>
      <c r="AK51" s="114"/>
      <c r="AL51" s="114"/>
      <c r="AM51" s="116"/>
      <c r="AN51" s="39">
        <v>0.9</v>
      </c>
      <c r="AO51" s="10"/>
      <c r="AP51" s="25"/>
      <c r="AQ51" s="182"/>
      <c r="AR51" s="39">
        <v>-0.25</v>
      </c>
    </row>
    <row r="52" spans="1:44" x14ac:dyDescent="0.25">
      <c r="A52" s="388"/>
      <c r="B52" s="388"/>
      <c r="C52" s="373"/>
      <c r="D52" s="126" t="s">
        <v>319</v>
      </c>
      <c r="E52" s="207"/>
      <c r="F52" s="207"/>
      <c r="G52" s="207"/>
      <c r="H52" s="207"/>
      <c r="I52" s="207"/>
      <c r="J52" s="207"/>
      <c r="K52" s="207"/>
      <c r="L52" s="207"/>
      <c r="M52" s="207"/>
      <c r="N52" s="207"/>
      <c r="O52" s="207"/>
      <c r="P52" s="208"/>
      <c r="Q52" s="114"/>
      <c r="R52" s="116"/>
      <c r="S52" s="114"/>
      <c r="T52" s="114"/>
      <c r="U52" s="114"/>
      <c r="V52" s="114"/>
      <c r="W52" s="114"/>
      <c r="X52" s="114"/>
      <c r="Y52" s="114"/>
      <c r="Z52" s="114"/>
      <c r="AA52" s="114"/>
      <c r="AB52" s="114"/>
      <c r="AC52" s="114"/>
      <c r="AD52" s="116"/>
      <c r="AE52" s="114"/>
      <c r="AF52" s="114"/>
      <c r="AG52" s="114"/>
      <c r="AH52" s="114"/>
      <c r="AI52" s="114"/>
      <c r="AJ52" s="114"/>
      <c r="AK52" s="114"/>
      <c r="AL52" s="114"/>
      <c r="AM52" s="116"/>
      <c r="AN52" s="243" t="s">
        <v>641</v>
      </c>
      <c r="AO52" s="114"/>
      <c r="AP52" s="116"/>
      <c r="AQ52" s="182"/>
      <c r="AR52" s="243" t="s">
        <v>641</v>
      </c>
    </row>
    <row r="53" spans="1:44" s="5" customFormat="1" x14ac:dyDescent="0.25">
      <c r="A53" s="368" t="s">
        <v>1</v>
      </c>
      <c r="B53" s="416" t="s">
        <v>108</v>
      </c>
      <c r="C53" s="372" t="s">
        <v>85</v>
      </c>
      <c r="D53" s="125" t="s">
        <v>43</v>
      </c>
      <c r="E53" s="82"/>
      <c r="F53" s="82"/>
      <c r="G53" s="82"/>
      <c r="H53" s="82"/>
      <c r="I53" s="82"/>
      <c r="J53" s="82"/>
      <c r="K53" s="82"/>
      <c r="L53" s="82"/>
      <c r="M53" s="82"/>
      <c r="N53" s="82"/>
      <c r="O53" s="82"/>
      <c r="P53" s="210"/>
      <c r="Q53" s="115"/>
      <c r="R53" s="46"/>
      <c r="S53" s="115"/>
      <c r="T53" s="115"/>
      <c r="U53" s="115"/>
      <c r="V53" s="115"/>
      <c r="W53" s="115"/>
      <c r="X53" s="115"/>
      <c r="Y53" s="115"/>
      <c r="Z53" s="115"/>
      <c r="AA53" s="115"/>
      <c r="AB53" s="115"/>
      <c r="AC53" s="115"/>
      <c r="AD53" s="46"/>
      <c r="AE53" s="115"/>
      <c r="AF53" s="115"/>
      <c r="AG53" s="115"/>
      <c r="AH53" s="115"/>
      <c r="AI53" s="115"/>
      <c r="AJ53" s="115"/>
      <c r="AK53" s="115"/>
      <c r="AL53" s="115"/>
      <c r="AM53" s="46"/>
      <c r="AN53" s="40"/>
      <c r="AO53" s="13"/>
      <c r="AP53" s="27"/>
      <c r="AQ53" s="232"/>
      <c r="AR53" s="40"/>
    </row>
    <row r="54" spans="1:44" x14ac:dyDescent="0.25">
      <c r="A54" s="369"/>
      <c r="B54" s="417"/>
      <c r="C54" s="372"/>
      <c r="D54" s="126" t="s">
        <v>122</v>
      </c>
      <c r="E54" s="207"/>
      <c r="F54" s="207"/>
      <c r="G54" s="207"/>
      <c r="H54" s="207"/>
      <c r="I54" s="207"/>
      <c r="J54" s="207"/>
      <c r="K54" s="207"/>
      <c r="L54" s="207"/>
      <c r="M54" s="207"/>
      <c r="N54" s="207"/>
      <c r="O54" s="207"/>
      <c r="P54" s="208"/>
      <c r="Q54" s="114"/>
      <c r="R54" s="116"/>
      <c r="S54" s="114"/>
      <c r="T54" s="114"/>
      <c r="U54" s="114"/>
      <c r="V54" s="114"/>
      <c r="W54" s="114"/>
      <c r="X54" s="114"/>
      <c r="Y54" s="114"/>
      <c r="Z54" s="114"/>
      <c r="AA54" s="114"/>
      <c r="AB54" s="114"/>
      <c r="AC54" s="114"/>
      <c r="AD54" s="116"/>
      <c r="AE54" s="114"/>
      <c r="AF54" s="114"/>
      <c r="AG54" s="114"/>
      <c r="AH54" s="114"/>
      <c r="AI54" s="114"/>
      <c r="AJ54" s="114"/>
      <c r="AK54" s="114"/>
      <c r="AL54" s="114"/>
      <c r="AM54" s="116"/>
      <c r="AN54" s="182"/>
      <c r="AO54" s="114"/>
      <c r="AP54" s="116"/>
      <c r="AQ54" s="182"/>
      <c r="AR54" s="182"/>
    </row>
    <row r="55" spans="1:44" x14ac:dyDescent="0.25">
      <c r="A55" s="369"/>
      <c r="B55" s="417" t="s">
        <v>108</v>
      </c>
      <c r="C55" s="372" t="s">
        <v>86</v>
      </c>
      <c r="D55" s="126" t="s">
        <v>44</v>
      </c>
      <c r="E55" s="207"/>
      <c r="F55" s="207"/>
      <c r="G55" s="207"/>
      <c r="H55" s="207"/>
      <c r="I55" s="207"/>
      <c r="J55" s="207"/>
      <c r="K55" s="207"/>
      <c r="L55" s="207"/>
      <c r="M55" s="207"/>
      <c r="N55" s="207"/>
      <c r="O55" s="207"/>
      <c r="P55" s="208"/>
      <c r="Q55" s="114"/>
      <c r="R55" s="116"/>
      <c r="S55" s="114"/>
      <c r="T55" s="114"/>
      <c r="U55" s="114"/>
      <c r="V55" s="114"/>
      <c r="W55" s="114"/>
      <c r="X55" s="114"/>
      <c r="Y55" s="114"/>
      <c r="Z55" s="114"/>
      <c r="AA55" s="114"/>
      <c r="AB55" s="114"/>
      <c r="AC55" s="114"/>
      <c r="AD55" s="116"/>
      <c r="AE55" s="114"/>
      <c r="AF55" s="114"/>
      <c r="AG55" s="114"/>
      <c r="AH55" s="114"/>
      <c r="AI55" s="114"/>
      <c r="AJ55" s="114"/>
      <c r="AK55" s="114"/>
      <c r="AL55" s="114"/>
      <c r="AM55" s="116"/>
      <c r="AN55" s="182"/>
      <c r="AO55" s="114"/>
      <c r="AP55" s="116"/>
      <c r="AQ55" s="182"/>
      <c r="AR55" s="182"/>
    </row>
    <row r="56" spans="1:44" x14ac:dyDescent="0.25">
      <c r="A56" s="369"/>
      <c r="B56" s="417"/>
      <c r="C56" s="372"/>
      <c r="D56" s="126" t="s">
        <v>123</v>
      </c>
      <c r="E56" s="207"/>
      <c r="F56" s="207"/>
      <c r="G56" s="207"/>
      <c r="H56" s="207"/>
      <c r="I56" s="207"/>
      <c r="J56" s="207"/>
      <c r="K56" s="207"/>
      <c r="L56" s="207"/>
      <c r="M56" s="207"/>
      <c r="N56" s="207"/>
      <c r="O56" s="207"/>
      <c r="P56" s="208"/>
      <c r="Q56" s="114"/>
      <c r="R56" s="116"/>
      <c r="S56" s="114"/>
      <c r="T56" s="114"/>
      <c r="U56" s="114"/>
      <c r="V56" s="114"/>
      <c r="W56" s="114"/>
      <c r="X56" s="114"/>
      <c r="Y56" s="114"/>
      <c r="Z56" s="114"/>
      <c r="AA56" s="114"/>
      <c r="AB56" s="114"/>
      <c r="AC56" s="114"/>
      <c r="AD56" s="116"/>
      <c r="AE56" s="114"/>
      <c r="AF56" s="114"/>
      <c r="AG56" s="114"/>
      <c r="AH56" s="114"/>
      <c r="AI56" s="114"/>
      <c r="AJ56" s="114"/>
      <c r="AK56" s="114"/>
      <c r="AL56" s="114"/>
      <c r="AM56" s="116"/>
      <c r="AN56" s="182"/>
      <c r="AO56" s="114"/>
      <c r="AP56" s="116"/>
      <c r="AQ56" s="182"/>
      <c r="AR56" s="182"/>
    </row>
    <row r="57" spans="1:44" x14ac:dyDescent="0.25">
      <c r="A57" s="369"/>
      <c r="B57" s="417" t="s">
        <v>108</v>
      </c>
      <c r="C57" s="372" t="s">
        <v>87</v>
      </c>
      <c r="D57" s="126" t="s">
        <v>45</v>
      </c>
      <c r="E57" s="207"/>
      <c r="F57" s="207"/>
      <c r="G57" s="207"/>
      <c r="H57" s="207"/>
      <c r="I57" s="207"/>
      <c r="J57" s="207"/>
      <c r="K57" s="207"/>
      <c r="L57" s="207"/>
      <c r="M57" s="207"/>
      <c r="N57" s="207"/>
      <c r="O57" s="207"/>
      <c r="P57" s="208"/>
      <c r="Q57" s="114"/>
      <c r="R57" s="116"/>
      <c r="S57" s="114"/>
      <c r="T57" s="114"/>
      <c r="U57" s="114"/>
      <c r="V57" s="114"/>
      <c r="W57" s="114"/>
      <c r="X57" s="114"/>
      <c r="Y57" s="114"/>
      <c r="Z57" s="114"/>
      <c r="AA57" s="114"/>
      <c r="AB57" s="114"/>
      <c r="AC57" s="114"/>
      <c r="AD57" s="116"/>
      <c r="AE57" s="114"/>
      <c r="AF57" s="114"/>
      <c r="AG57" s="114"/>
      <c r="AH57" s="114"/>
      <c r="AI57" s="114"/>
      <c r="AJ57" s="114"/>
      <c r="AK57" s="114"/>
      <c r="AL57" s="114"/>
      <c r="AM57" s="116"/>
      <c r="AN57" s="182"/>
      <c r="AO57" s="114"/>
      <c r="AP57" s="116"/>
      <c r="AQ57" s="182"/>
      <c r="AR57" s="39">
        <v>-0.25</v>
      </c>
    </row>
    <row r="58" spans="1:44" x14ac:dyDescent="0.25">
      <c r="A58" s="370"/>
      <c r="B58" s="418"/>
      <c r="C58" s="373"/>
      <c r="D58" s="126" t="s">
        <v>124</v>
      </c>
      <c r="E58" s="207"/>
      <c r="F58" s="207"/>
      <c r="G58" s="207"/>
      <c r="H58" s="207"/>
      <c r="I58" s="207"/>
      <c r="J58" s="207"/>
      <c r="K58" s="207"/>
      <c r="L58" s="207"/>
      <c r="M58" s="207"/>
      <c r="N58" s="207"/>
      <c r="O58" s="207"/>
      <c r="P58" s="208"/>
      <c r="Q58" s="114"/>
      <c r="R58" s="116"/>
      <c r="S58" s="114"/>
      <c r="T58" s="114"/>
      <c r="U58" s="114"/>
      <c r="V58" s="114"/>
      <c r="W58" s="114"/>
      <c r="X58" s="114"/>
      <c r="Y58" s="114"/>
      <c r="Z58" s="114"/>
      <c r="AA58" s="114"/>
      <c r="AB58" s="114"/>
      <c r="AC58" s="114"/>
      <c r="AD58" s="116"/>
      <c r="AE58" s="114"/>
      <c r="AF58" s="114"/>
      <c r="AG58" s="114"/>
      <c r="AH58" s="114"/>
      <c r="AI58" s="114"/>
      <c r="AJ58" s="114"/>
      <c r="AK58" s="114"/>
      <c r="AL58" s="114"/>
      <c r="AM58" s="116"/>
      <c r="AN58" s="182"/>
      <c r="AO58" s="114"/>
      <c r="AP58" s="116"/>
      <c r="AQ58" s="182"/>
      <c r="AR58" s="243" t="s">
        <v>641</v>
      </c>
    </row>
    <row r="59" spans="1:44" s="5" customFormat="1" x14ac:dyDescent="0.25">
      <c r="A59" s="368" t="s">
        <v>1</v>
      </c>
      <c r="B59" s="368" t="s">
        <v>109</v>
      </c>
      <c r="C59" s="372" t="s">
        <v>88</v>
      </c>
      <c r="D59" s="125" t="s">
        <v>46</v>
      </c>
      <c r="E59" s="82"/>
      <c r="F59" s="82"/>
      <c r="G59" s="82"/>
      <c r="H59" s="82"/>
      <c r="I59" s="82"/>
      <c r="J59" s="82"/>
      <c r="K59" s="82"/>
      <c r="L59" s="82"/>
      <c r="M59" s="82"/>
      <c r="N59" s="82"/>
      <c r="O59" s="82"/>
      <c r="P59" s="210"/>
      <c r="Q59" s="115"/>
      <c r="R59" s="46"/>
      <c r="S59" s="115"/>
      <c r="T59" s="115"/>
      <c r="U59" s="115"/>
      <c r="V59" s="115"/>
      <c r="W59" s="115"/>
      <c r="X59" s="115"/>
      <c r="Y59" s="115"/>
      <c r="Z59" s="115"/>
      <c r="AA59" s="115"/>
      <c r="AB59" s="115"/>
      <c r="AC59" s="115"/>
      <c r="AD59" s="46"/>
      <c r="AE59" s="13"/>
      <c r="AF59" s="13"/>
      <c r="AG59" s="13"/>
      <c r="AH59" s="13"/>
      <c r="AI59" s="13"/>
      <c r="AJ59" s="13"/>
      <c r="AK59" s="13"/>
      <c r="AL59" s="13"/>
      <c r="AM59" s="27"/>
      <c r="AN59" s="232"/>
      <c r="AO59" s="115"/>
      <c r="AP59" s="46"/>
      <c r="AQ59" s="40"/>
      <c r="AR59" s="40"/>
    </row>
    <row r="60" spans="1:44" x14ac:dyDescent="0.25">
      <c r="A60" s="369"/>
      <c r="B60" s="369"/>
      <c r="C60" s="372"/>
      <c r="D60" s="126" t="s">
        <v>125</v>
      </c>
      <c r="E60" s="207"/>
      <c r="F60" s="207"/>
      <c r="G60" s="207"/>
      <c r="H60" s="207"/>
      <c r="I60" s="207"/>
      <c r="J60" s="207"/>
      <c r="K60" s="207"/>
      <c r="L60" s="207"/>
      <c r="M60" s="207"/>
      <c r="N60" s="207"/>
      <c r="O60" s="207"/>
      <c r="P60" s="208"/>
      <c r="Q60" s="114"/>
      <c r="R60" s="116"/>
      <c r="S60" s="114"/>
      <c r="T60" s="114"/>
      <c r="U60" s="114"/>
      <c r="V60" s="114"/>
      <c r="W60" s="114"/>
      <c r="X60" s="114"/>
      <c r="Y60" s="114"/>
      <c r="Z60" s="114"/>
      <c r="AA60" s="114"/>
      <c r="AB60" s="114"/>
      <c r="AC60" s="114"/>
      <c r="AD60" s="116"/>
      <c r="AE60" s="114"/>
      <c r="AF60" s="114"/>
      <c r="AG60" s="114"/>
      <c r="AH60" s="114"/>
      <c r="AI60" s="114"/>
      <c r="AJ60" s="114"/>
      <c r="AK60" s="114"/>
      <c r="AL60" s="114"/>
      <c r="AM60" s="116"/>
      <c r="AN60" s="182"/>
      <c r="AO60" s="114"/>
      <c r="AP60" s="116"/>
      <c r="AQ60" s="182"/>
      <c r="AR60" s="182"/>
    </row>
    <row r="61" spans="1:44" x14ac:dyDescent="0.25">
      <c r="A61" s="369"/>
      <c r="B61" s="369" t="s">
        <v>109</v>
      </c>
      <c r="C61" s="372" t="s">
        <v>89</v>
      </c>
      <c r="D61" s="126" t="s">
        <v>47</v>
      </c>
      <c r="E61" s="207"/>
      <c r="F61" s="207"/>
      <c r="G61" s="207"/>
      <c r="H61" s="207"/>
      <c r="I61" s="207"/>
      <c r="J61" s="207"/>
      <c r="K61" s="207"/>
      <c r="L61" s="207"/>
      <c r="M61" s="207"/>
      <c r="N61" s="207"/>
      <c r="O61" s="207"/>
      <c r="P61" s="208"/>
      <c r="Q61" s="114"/>
      <c r="R61" s="116"/>
      <c r="S61" s="114"/>
      <c r="T61" s="114"/>
      <c r="U61" s="114"/>
      <c r="V61" s="114"/>
      <c r="W61" s="114"/>
      <c r="X61" s="114"/>
      <c r="Y61" s="114"/>
      <c r="Z61" s="114"/>
      <c r="AA61" s="114"/>
      <c r="AB61" s="114"/>
      <c r="AC61" s="114"/>
      <c r="AD61" s="116"/>
      <c r="AE61" s="114"/>
      <c r="AF61" s="114"/>
      <c r="AG61" s="114"/>
      <c r="AH61" s="114"/>
      <c r="AI61" s="114"/>
      <c r="AJ61" s="114"/>
      <c r="AK61" s="114"/>
      <c r="AL61" s="114"/>
      <c r="AM61" s="116"/>
      <c r="AN61" s="182"/>
      <c r="AO61" s="114"/>
      <c r="AP61" s="116"/>
      <c r="AQ61" s="182"/>
      <c r="AR61" s="182"/>
    </row>
    <row r="62" spans="1:44" x14ac:dyDescent="0.25">
      <c r="A62" s="369"/>
      <c r="B62" s="369"/>
      <c r="C62" s="372"/>
      <c r="D62" s="126" t="s">
        <v>126</v>
      </c>
      <c r="E62" s="207"/>
      <c r="F62" s="207"/>
      <c r="G62" s="207"/>
      <c r="H62" s="207"/>
      <c r="I62" s="207"/>
      <c r="J62" s="207"/>
      <c r="K62" s="207"/>
      <c r="L62" s="207"/>
      <c r="M62" s="207"/>
      <c r="N62" s="207"/>
      <c r="O62" s="207"/>
      <c r="P62" s="208"/>
      <c r="Q62" s="114"/>
      <c r="R62" s="116"/>
      <c r="S62" s="114"/>
      <c r="T62" s="114"/>
      <c r="U62" s="114"/>
      <c r="V62" s="114"/>
      <c r="W62" s="114"/>
      <c r="X62" s="114"/>
      <c r="Y62" s="114"/>
      <c r="Z62" s="114"/>
      <c r="AA62" s="114"/>
      <c r="AB62" s="114"/>
      <c r="AC62" s="114"/>
      <c r="AD62" s="116"/>
      <c r="AE62" s="114"/>
      <c r="AF62" s="114"/>
      <c r="AG62" s="114"/>
      <c r="AH62" s="114"/>
      <c r="AI62" s="114"/>
      <c r="AJ62" s="114"/>
      <c r="AK62" s="114"/>
      <c r="AL62" s="114"/>
      <c r="AM62" s="116"/>
      <c r="AN62" s="182"/>
      <c r="AO62" s="114"/>
      <c r="AP62" s="116"/>
      <c r="AQ62" s="182"/>
      <c r="AR62" s="182"/>
    </row>
    <row r="63" spans="1:44" x14ac:dyDescent="0.25">
      <c r="A63" s="369"/>
      <c r="B63" s="369" t="s">
        <v>109</v>
      </c>
      <c r="C63" s="372" t="s">
        <v>90</v>
      </c>
      <c r="D63" s="126" t="s">
        <v>48</v>
      </c>
      <c r="E63" s="207"/>
      <c r="F63" s="207"/>
      <c r="G63" s="207"/>
      <c r="H63" s="207"/>
      <c r="I63" s="207"/>
      <c r="J63" s="207"/>
      <c r="K63" s="207"/>
      <c r="L63" s="207"/>
      <c r="M63" s="207"/>
      <c r="N63" s="207"/>
      <c r="O63" s="207"/>
      <c r="P63" s="208"/>
      <c r="Q63" s="114"/>
      <c r="R63" s="116"/>
      <c r="S63" s="114"/>
      <c r="T63" s="114"/>
      <c r="U63" s="114"/>
      <c r="V63" s="114"/>
      <c r="W63" s="114"/>
      <c r="X63" s="114"/>
      <c r="Y63" s="114"/>
      <c r="Z63" s="114"/>
      <c r="AA63" s="114"/>
      <c r="AB63" s="114"/>
      <c r="AC63" s="114"/>
      <c r="AD63" s="116"/>
      <c r="AE63" s="114"/>
      <c r="AF63" s="114"/>
      <c r="AG63" s="114"/>
      <c r="AH63" s="114"/>
      <c r="AI63" s="114"/>
      <c r="AJ63" s="114"/>
      <c r="AK63" s="114"/>
      <c r="AL63" s="114"/>
      <c r="AM63" s="116"/>
      <c r="AN63" s="39"/>
      <c r="AO63" s="10"/>
      <c r="AP63" s="25">
        <v>1</v>
      </c>
      <c r="AQ63" s="182"/>
      <c r="AR63" s="182"/>
    </row>
    <row r="64" spans="1:44" x14ac:dyDescent="0.25">
      <c r="A64" s="370"/>
      <c r="B64" s="370"/>
      <c r="C64" s="372"/>
      <c r="D64" s="126" t="s">
        <v>127</v>
      </c>
      <c r="E64" s="207"/>
      <c r="F64" s="207"/>
      <c r="G64" s="207"/>
      <c r="H64" s="207"/>
      <c r="I64" s="207"/>
      <c r="J64" s="207"/>
      <c r="K64" s="207"/>
      <c r="L64" s="207"/>
      <c r="M64" s="207"/>
      <c r="N64" s="207"/>
      <c r="O64" s="207"/>
      <c r="P64" s="208"/>
      <c r="Q64" s="114"/>
      <c r="R64" s="116"/>
      <c r="S64" s="114"/>
      <c r="T64" s="114"/>
      <c r="U64" s="114"/>
      <c r="V64" s="114"/>
      <c r="W64" s="114"/>
      <c r="X64" s="114"/>
      <c r="Y64" s="114"/>
      <c r="Z64" s="114"/>
      <c r="AA64" s="114"/>
      <c r="AB64" s="114"/>
      <c r="AC64" s="114"/>
      <c r="AD64" s="116"/>
      <c r="AE64" s="114"/>
      <c r="AF64" s="114"/>
      <c r="AG64" s="114"/>
      <c r="AH64" s="114"/>
      <c r="AI64" s="114"/>
      <c r="AJ64" s="114"/>
      <c r="AK64" s="114"/>
      <c r="AL64" s="114"/>
      <c r="AM64" s="116"/>
      <c r="AN64" s="182"/>
      <c r="AO64" s="114"/>
      <c r="AP64" s="55" t="s">
        <v>552</v>
      </c>
      <c r="AQ64" s="182"/>
      <c r="AR64" s="182"/>
    </row>
    <row r="65" spans="1:44" s="5" customFormat="1" x14ac:dyDescent="0.25">
      <c r="A65" s="378" t="s">
        <v>1</v>
      </c>
      <c r="B65" s="386" t="s">
        <v>110</v>
      </c>
      <c r="C65" s="374" t="s">
        <v>91</v>
      </c>
      <c r="D65" s="125" t="s">
        <v>49</v>
      </c>
      <c r="E65" s="82"/>
      <c r="F65" s="82"/>
      <c r="G65" s="82"/>
      <c r="H65" s="82"/>
      <c r="I65" s="82"/>
      <c r="J65" s="82"/>
      <c r="K65" s="82"/>
      <c r="L65" s="82"/>
      <c r="M65" s="82"/>
      <c r="N65" s="82"/>
      <c r="O65" s="82"/>
      <c r="P65" s="210"/>
      <c r="Q65" s="115"/>
      <c r="R65" s="46"/>
      <c r="S65" s="115"/>
      <c r="T65" s="115"/>
      <c r="U65" s="115"/>
      <c r="V65" s="115"/>
      <c r="W65" s="115"/>
      <c r="X65" s="115"/>
      <c r="Y65" s="115"/>
      <c r="Z65" s="115"/>
      <c r="AA65" s="115"/>
      <c r="AB65" s="115"/>
      <c r="AC65" s="115"/>
      <c r="AD65" s="46"/>
      <c r="AE65" s="115"/>
      <c r="AF65" s="115"/>
      <c r="AG65" s="115"/>
      <c r="AH65" s="115"/>
      <c r="AI65" s="115"/>
      <c r="AJ65" s="115"/>
      <c r="AK65" s="115"/>
      <c r="AL65" s="115"/>
      <c r="AM65" s="46"/>
      <c r="AN65" s="40"/>
      <c r="AO65" s="13"/>
      <c r="AP65" s="27"/>
      <c r="AQ65" s="232"/>
      <c r="AR65" s="232"/>
    </row>
    <row r="66" spans="1:44" x14ac:dyDescent="0.25">
      <c r="A66" s="379"/>
      <c r="B66" s="387"/>
      <c r="C66" s="375"/>
      <c r="D66" s="126" t="s">
        <v>128</v>
      </c>
      <c r="E66" s="207"/>
      <c r="F66" s="207"/>
      <c r="G66" s="207"/>
      <c r="H66" s="207"/>
      <c r="I66" s="207"/>
      <c r="J66" s="207"/>
      <c r="K66" s="207"/>
      <c r="L66" s="207"/>
      <c r="M66" s="207"/>
      <c r="N66" s="207"/>
      <c r="O66" s="207"/>
      <c r="P66" s="208"/>
      <c r="Q66" s="114"/>
      <c r="R66" s="116"/>
      <c r="S66" s="114"/>
      <c r="T66" s="114"/>
      <c r="U66" s="114"/>
      <c r="V66" s="114"/>
      <c r="W66" s="114"/>
      <c r="X66" s="114"/>
      <c r="Y66" s="114"/>
      <c r="Z66" s="114"/>
      <c r="AA66" s="114"/>
      <c r="AB66" s="114"/>
      <c r="AC66" s="114"/>
      <c r="AD66" s="116"/>
      <c r="AE66" s="114"/>
      <c r="AF66" s="114"/>
      <c r="AG66" s="114"/>
      <c r="AH66" s="114"/>
      <c r="AI66" s="114"/>
      <c r="AJ66" s="114"/>
      <c r="AK66" s="114"/>
      <c r="AL66" s="114"/>
      <c r="AM66" s="116"/>
      <c r="AN66" s="182"/>
      <c r="AO66" s="114"/>
      <c r="AP66" s="116"/>
      <c r="AQ66" s="182"/>
      <c r="AR66" s="182"/>
    </row>
    <row r="67" spans="1:44" x14ac:dyDescent="0.25">
      <c r="A67" s="379"/>
      <c r="B67" s="387" t="s">
        <v>110</v>
      </c>
      <c r="C67" s="376" t="s">
        <v>92</v>
      </c>
      <c r="D67" s="126" t="s">
        <v>50</v>
      </c>
      <c r="E67" s="207"/>
      <c r="F67" s="207"/>
      <c r="G67" s="207"/>
      <c r="H67" s="207"/>
      <c r="I67" s="207"/>
      <c r="J67" s="207"/>
      <c r="K67" s="207"/>
      <c r="L67" s="207"/>
      <c r="M67" s="207"/>
      <c r="N67" s="207"/>
      <c r="O67" s="207"/>
      <c r="P67" s="208"/>
      <c r="Q67" s="114"/>
      <c r="R67" s="116"/>
      <c r="S67" s="114"/>
      <c r="T67" s="114"/>
      <c r="U67" s="114"/>
      <c r="V67" s="114"/>
      <c r="W67" s="114"/>
      <c r="X67" s="114"/>
      <c r="Y67" s="114"/>
      <c r="Z67" s="114"/>
      <c r="AA67" s="114"/>
      <c r="AB67" s="114"/>
      <c r="AC67" s="114"/>
      <c r="AD67" s="116"/>
      <c r="AE67" s="114"/>
      <c r="AF67" s="114"/>
      <c r="AG67" s="114"/>
      <c r="AH67" s="114"/>
      <c r="AI67" s="114"/>
      <c r="AJ67" s="114"/>
      <c r="AK67" s="114"/>
      <c r="AL67" s="114"/>
      <c r="AM67" s="116"/>
      <c r="AN67" s="182"/>
      <c r="AO67" s="114"/>
      <c r="AP67" s="116"/>
      <c r="AQ67" s="182"/>
      <c r="AR67" s="39">
        <v>-0.25</v>
      </c>
    </row>
    <row r="68" spans="1:44" x14ac:dyDescent="0.25">
      <c r="A68" s="380"/>
      <c r="B68" s="388"/>
      <c r="C68" s="377"/>
      <c r="D68" s="126" t="s">
        <v>320</v>
      </c>
      <c r="E68" s="207"/>
      <c r="F68" s="207"/>
      <c r="G68" s="207"/>
      <c r="H68" s="207"/>
      <c r="I68" s="207"/>
      <c r="J68" s="207"/>
      <c r="K68" s="207"/>
      <c r="L68" s="207"/>
      <c r="M68" s="207"/>
      <c r="N68" s="207"/>
      <c r="O68" s="207"/>
      <c r="P68" s="208"/>
      <c r="Q68" s="114"/>
      <c r="R68" s="116"/>
      <c r="S68" s="114"/>
      <c r="T68" s="114"/>
      <c r="U68" s="114"/>
      <c r="V68" s="114"/>
      <c r="W68" s="114"/>
      <c r="X68" s="114"/>
      <c r="Y68" s="114"/>
      <c r="Z68" s="114"/>
      <c r="AA68" s="114"/>
      <c r="AB68" s="114"/>
      <c r="AC68" s="114"/>
      <c r="AD68" s="116"/>
      <c r="AE68" s="114"/>
      <c r="AF68" s="114"/>
      <c r="AG68" s="114"/>
      <c r="AH68" s="114"/>
      <c r="AI68" s="114"/>
      <c r="AJ68" s="114"/>
      <c r="AK68" s="114"/>
      <c r="AL68" s="114"/>
      <c r="AM68" s="116"/>
      <c r="AN68" s="182"/>
      <c r="AO68" s="114"/>
      <c r="AP68" s="116"/>
      <c r="AQ68" s="182"/>
      <c r="AR68" s="243" t="s">
        <v>641</v>
      </c>
    </row>
    <row r="69" spans="1:44" s="5" customFormat="1" x14ac:dyDescent="0.25">
      <c r="A69" s="378" t="s">
        <v>1</v>
      </c>
      <c r="B69" s="371" t="s">
        <v>647</v>
      </c>
      <c r="C69" s="374" t="s">
        <v>648</v>
      </c>
      <c r="D69" s="125" t="s">
        <v>51</v>
      </c>
      <c r="E69" s="82"/>
      <c r="F69" s="82"/>
      <c r="G69" s="82"/>
      <c r="H69" s="82"/>
      <c r="I69" s="82"/>
      <c r="J69" s="82"/>
      <c r="K69" s="82"/>
      <c r="L69" s="82"/>
      <c r="M69" s="82"/>
      <c r="N69" s="82"/>
      <c r="O69" s="82"/>
      <c r="P69" s="210"/>
      <c r="Q69" s="115"/>
      <c r="R69" s="46"/>
      <c r="S69" s="115"/>
      <c r="T69" s="115"/>
      <c r="U69" s="115"/>
      <c r="V69" s="115"/>
      <c r="W69" s="115"/>
      <c r="X69" s="115"/>
      <c r="Y69" s="115"/>
      <c r="Z69" s="115"/>
      <c r="AA69" s="115"/>
      <c r="AB69" s="115"/>
      <c r="AC69" s="115"/>
      <c r="AD69" s="46"/>
      <c r="AE69" s="115"/>
      <c r="AF69" s="115"/>
      <c r="AG69" s="115"/>
      <c r="AH69" s="115"/>
      <c r="AI69" s="115"/>
      <c r="AJ69" s="115"/>
      <c r="AK69" s="115"/>
      <c r="AL69" s="115"/>
      <c r="AM69" s="46"/>
      <c r="AN69" s="40"/>
      <c r="AO69" s="13">
        <v>0.8</v>
      </c>
      <c r="AP69" s="27"/>
      <c r="AQ69" s="232"/>
      <c r="AR69" s="40"/>
    </row>
    <row r="70" spans="1:44" x14ac:dyDescent="0.25">
      <c r="A70" s="379"/>
      <c r="B70" s="372"/>
      <c r="C70" s="375"/>
      <c r="D70" s="126" t="s">
        <v>129</v>
      </c>
      <c r="E70" s="207"/>
      <c r="F70" s="207"/>
      <c r="G70" s="207"/>
      <c r="H70" s="207"/>
      <c r="I70" s="207"/>
      <c r="J70" s="207"/>
      <c r="K70" s="207"/>
      <c r="L70" s="207"/>
      <c r="M70" s="207"/>
      <c r="N70" s="207"/>
      <c r="O70" s="207"/>
      <c r="P70" s="208"/>
      <c r="Q70" s="114"/>
      <c r="R70" s="116"/>
      <c r="S70" s="114"/>
      <c r="T70" s="114"/>
      <c r="U70" s="114"/>
      <c r="V70" s="114"/>
      <c r="W70" s="114"/>
      <c r="X70" s="114"/>
      <c r="Y70" s="114"/>
      <c r="Z70" s="114"/>
      <c r="AA70" s="114"/>
      <c r="AB70" s="114"/>
      <c r="AC70" s="114"/>
      <c r="AD70" s="116"/>
      <c r="AE70" s="114"/>
      <c r="AF70" s="114"/>
      <c r="AG70" s="114"/>
      <c r="AH70" s="114"/>
      <c r="AI70" s="114"/>
      <c r="AJ70" s="114"/>
      <c r="AK70" s="114"/>
      <c r="AL70" s="114"/>
      <c r="AM70" s="116"/>
      <c r="AN70" s="182"/>
      <c r="AO70" s="53" t="s">
        <v>552</v>
      </c>
      <c r="AP70" s="116"/>
      <c r="AQ70" s="182"/>
      <c r="AR70" s="182"/>
    </row>
    <row r="71" spans="1:44" x14ac:dyDescent="0.25">
      <c r="A71" s="379"/>
      <c r="B71" s="372"/>
      <c r="C71" s="376" t="s">
        <v>649</v>
      </c>
      <c r="D71" s="126" t="s">
        <v>52</v>
      </c>
      <c r="E71" s="207"/>
      <c r="F71" s="207"/>
      <c r="G71" s="207"/>
      <c r="H71" s="207"/>
      <c r="I71" s="207"/>
      <c r="J71" s="207"/>
      <c r="K71" s="207"/>
      <c r="L71" s="207"/>
      <c r="M71" s="207"/>
      <c r="N71" s="207"/>
      <c r="O71" s="207"/>
      <c r="P71" s="208"/>
      <c r="Q71" s="114"/>
      <c r="R71" s="116"/>
      <c r="S71" s="114"/>
      <c r="T71" s="114"/>
      <c r="U71" s="114"/>
      <c r="V71" s="114"/>
      <c r="W71" s="114"/>
      <c r="X71" s="114"/>
      <c r="Y71" s="114"/>
      <c r="Z71" s="114"/>
      <c r="AA71" s="114"/>
      <c r="AB71" s="114"/>
      <c r="AC71" s="114"/>
      <c r="AD71" s="116"/>
      <c r="AE71" s="114"/>
      <c r="AF71" s="114"/>
      <c r="AG71" s="114"/>
      <c r="AH71" s="114"/>
      <c r="AI71" s="114"/>
      <c r="AJ71" s="114"/>
      <c r="AK71" s="114"/>
      <c r="AL71" s="114"/>
      <c r="AM71" s="116"/>
      <c r="AN71" s="182"/>
      <c r="AO71" s="10"/>
      <c r="AP71" s="25"/>
      <c r="AQ71" s="182"/>
      <c r="AR71" s="49">
        <v>-0.125</v>
      </c>
    </row>
    <row r="72" spans="1:44" x14ac:dyDescent="0.25">
      <c r="A72" s="379"/>
      <c r="B72" s="372"/>
      <c r="C72" s="376"/>
      <c r="D72" s="126" t="s">
        <v>130</v>
      </c>
      <c r="E72" s="207"/>
      <c r="F72" s="207"/>
      <c r="G72" s="207"/>
      <c r="H72" s="207"/>
      <c r="I72" s="207"/>
      <c r="J72" s="207"/>
      <c r="K72" s="207"/>
      <c r="L72" s="207"/>
      <c r="M72" s="207"/>
      <c r="N72" s="207"/>
      <c r="O72" s="207"/>
      <c r="P72" s="208"/>
      <c r="Q72" s="114"/>
      <c r="R72" s="116"/>
      <c r="S72" s="114"/>
      <c r="T72" s="114"/>
      <c r="U72" s="114"/>
      <c r="V72" s="114"/>
      <c r="W72" s="114"/>
      <c r="X72" s="114"/>
      <c r="Y72" s="114"/>
      <c r="Z72" s="114"/>
      <c r="AA72" s="114"/>
      <c r="AB72" s="114"/>
      <c r="AC72" s="114"/>
      <c r="AD72" s="116"/>
      <c r="AE72" s="114"/>
      <c r="AF72" s="114"/>
      <c r="AG72" s="114"/>
      <c r="AH72" s="114"/>
      <c r="AI72" s="114"/>
      <c r="AJ72" s="114"/>
      <c r="AK72" s="114"/>
      <c r="AL72" s="114"/>
      <c r="AM72" s="116"/>
      <c r="AN72" s="182"/>
      <c r="AO72" s="114"/>
      <c r="AP72" s="116"/>
      <c r="AQ72" s="182"/>
      <c r="AR72" s="243" t="s">
        <v>641</v>
      </c>
    </row>
    <row r="73" spans="1:44" x14ac:dyDescent="0.25">
      <c r="A73" s="379"/>
      <c r="B73" s="372"/>
      <c r="C73" s="376" t="s">
        <v>650</v>
      </c>
      <c r="D73" s="126" t="s">
        <v>53</v>
      </c>
      <c r="E73" s="207"/>
      <c r="F73" s="207"/>
      <c r="G73" s="207"/>
      <c r="H73" s="207"/>
      <c r="I73" s="207"/>
      <c r="J73" s="207"/>
      <c r="K73" s="207"/>
      <c r="L73" s="207"/>
      <c r="M73" s="207"/>
      <c r="N73" s="207"/>
      <c r="O73" s="207"/>
      <c r="P73" s="208"/>
      <c r="Q73" s="114"/>
      <c r="R73" s="116"/>
      <c r="S73" s="114"/>
      <c r="T73" s="114"/>
      <c r="U73" s="114"/>
      <c r="V73" s="114"/>
      <c r="W73" s="114"/>
      <c r="X73" s="114"/>
      <c r="Y73" s="114"/>
      <c r="Z73" s="114"/>
      <c r="AA73" s="114"/>
      <c r="AB73" s="114"/>
      <c r="AC73" s="114"/>
      <c r="AD73" s="116"/>
      <c r="AE73" s="114"/>
      <c r="AF73" s="114"/>
      <c r="AG73" s="114"/>
      <c r="AH73" s="114"/>
      <c r="AI73" s="114"/>
      <c r="AJ73" s="114"/>
      <c r="AK73" s="114"/>
      <c r="AL73" s="114"/>
      <c r="AM73" s="116"/>
      <c r="AN73" s="182"/>
      <c r="AO73" s="114"/>
      <c r="AP73" s="116"/>
      <c r="AQ73" s="182"/>
      <c r="AR73" s="49">
        <v>-0.125</v>
      </c>
    </row>
    <row r="74" spans="1:44" x14ac:dyDescent="0.25">
      <c r="A74" s="379"/>
      <c r="B74" s="372"/>
      <c r="C74" s="376"/>
      <c r="D74" s="126" t="s">
        <v>131</v>
      </c>
      <c r="E74" s="114"/>
      <c r="F74" s="114"/>
      <c r="G74" s="114"/>
      <c r="H74" s="114"/>
      <c r="I74" s="114"/>
      <c r="J74" s="114"/>
      <c r="K74" s="114"/>
      <c r="L74" s="114"/>
      <c r="M74" s="114"/>
      <c r="N74" s="114"/>
      <c r="O74" s="114"/>
      <c r="P74" s="116"/>
      <c r="Q74" s="114"/>
      <c r="R74" s="116"/>
      <c r="S74" s="114"/>
      <c r="T74" s="114"/>
      <c r="U74" s="114"/>
      <c r="V74" s="114"/>
      <c r="W74" s="114"/>
      <c r="X74" s="114"/>
      <c r="Y74" s="114"/>
      <c r="Z74" s="114"/>
      <c r="AA74" s="114"/>
      <c r="AB74" s="114"/>
      <c r="AC74" s="114"/>
      <c r="AD74" s="116"/>
      <c r="AE74" s="114"/>
      <c r="AF74" s="114"/>
      <c r="AG74" s="114"/>
      <c r="AH74" s="114"/>
      <c r="AI74" s="114"/>
      <c r="AJ74" s="114"/>
      <c r="AK74" s="114"/>
      <c r="AL74" s="114"/>
      <c r="AM74" s="116"/>
      <c r="AN74" s="182"/>
      <c r="AO74" s="114"/>
      <c r="AP74" s="116"/>
      <c r="AQ74" s="182"/>
      <c r="AR74" s="243" t="s">
        <v>641</v>
      </c>
    </row>
    <row r="75" spans="1:44" x14ac:dyDescent="0.25">
      <c r="A75" s="379"/>
      <c r="B75" s="372"/>
      <c r="C75" s="376" t="s">
        <v>651</v>
      </c>
      <c r="D75" s="126" t="s">
        <v>54</v>
      </c>
      <c r="E75" s="114"/>
      <c r="F75" s="114"/>
      <c r="G75" s="114"/>
      <c r="H75" s="114"/>
      <c r="I75" s="114"/>
      <c r="J75" s="114"/>
      <c r="K75" s="114"/>
      <c r="L75" s="114"/>
      <c r="M75" s="114"/>
      <c r="N75" s="114"/>
      <c r="O75" s="114"/>
      <c r="P75" s="116"/>
      <c r="Q75" s="114"/>
      <c r="R75" s="116"/>
      <c r="S75" s="114"/>
      <c r="T75" s="114"/>
      <c r="U75" s="114"/>
      <c r="V75" s="114"/>
      <c r="W75" s="114"/>
      <c r="X75" s="114"/>
      <c r="Y75" s="114"/>
      <c r="Z75" s="114"/>
      <c r="AA75" s="114"/>
      <c r="AB75" s="114"/>
      <c r="AC75" s="114"/>
      <c r="AD75" s="116"/>
      <c r="AE75" s="114"/>
      <c r="AF75" s="114"/>
      <c r="AG75" s="114"/>
      <c r="AH75" s="114"/>
      <c r="AI75" s="114"/>
      <c r="AJ75" s="114"/>
      <c r="AK75" s="114"/>
      <c r="AL75" s="114"/>
      <c r="AM75" s="116"/>
      <c r="AN75" s="39">
        <v>1.1000000000000001</v>
      </c>
      <c r="AO75" s="114"/>
      <c r="AP75" s="116"/>
      <c r="AQ75" s="182"/>
      <c r="AR75" s="49">
        <v>-0.125</v>
      </c>
    </row>
    <row r="76" spans="1:44" x14ac:dyDescent="0.25">
      <c r="A76" s="379"/>
      <c r="B76" s="372"/>
      <c r="C76" s="376"/>
      <c r="D76" s="126" t="s">
        <v>132</v>
      </c>
      <c r="E76" s="114"/>
      <c r="F76" s="114"/>
      <c r="G76" s="114"/>
      <c r="H76" s="114"/>
      <c r="I76" s="114"/>
      <c r="J76" s="114"/>
      <c r="K76" s="114"/>
      <c r="L76" s="114"/>
      <c r="M76" s="114"/>
      <c r="N76" s="114"/>
      <c r="O76" s="114"/>
      <c r="P76" s="116"/>
      <c r="Q76" s="114"/>
      <c r="R76" s="116"/>
      <c r="S76" s="114"/>
      <c r="T76" s="114"/>
      <c r="U76" s="114"/>
      <c r="V76" s="114"/>
      <c r="W76" s="114"/>
      <c r="X76" s="114"/>
      <c r="Y76" s="114"/>
      <c r="Z76" s="114"/>
      <c r="AA76" s="114"/>
      <c r="AB76" s="114"/>
      <c r="AC76" s="114"/>
      <c r="AD76" s="116"/>
      <c r="AE76" s="114"/>
      <c r="AF76" s="114"/>
      <c r="AG76" s="114"/>
      <c r="AH76" s="114"/>
      <c r="AI76" s="114"/>
      <c r="AJ76" s="114"/>
      <c r="AK76" s="114"/>
      <c r="AL76" s="114"/>
      <c r="AM76" s="116"/>
      <c r="AN76" s="243" t="s">
        <v>641</v>
      </c>
      <c r="AO76" s="114"/>
      <c r="AP76" s="116"/>
      <c r="AQ76" s="182"/>
      <c r="AR76" s="243" t="s">
        <v>641</v>
      </c>
    </row>
    <row r="77" spans="1:44" x14ac:dyDescent="0.25">
      <c r="A77" s="379"/>
      <c r="B77" s="372"/>
      <c r="C77" s="376" t="s">
        <v>652</v>
      </c>
      <c r="D77" s="126" t="s">
        <v>55</v>
      </c>
      <c r="E77" s="114"/>
      <c r="F77" s="114"/>
      <c r="G77" s="114"/>
      <c r="H77" s="114"/>
      <c r="I77" s="114"/>
      <c r="J77" s="114"/>
      <c r="K77" s="114"/>
      <c r="L77" s="114"/>
      <c r="M77" s="114"/>
      <c r="N77" s="114"/>
      <c r="O77" s="114"/>
      <c r="P77" s="116"/>
      <c r="Q77" s="114"/>
      <c r="R77" s="116"/>
      <c r="S77" s="114"/>
      <c r="T77" s="114"/>
      <c r="U77" s="114"/>
      <c r="V77" s="114"/>
      <c r="W77" s="114"/>
      <c r="X77" s="114"/>
      <c r="Y77" s="114"/>
      <c r="Z77" s="114"/>
      <c r="AA77" s="114"/>
      <c r="AB77" s="114"/>
      <c r="AC77" s="114"/>
      <c r="AD77" s="116"/>
      <c r="AE77" s="114"/>
      <c r="AF77" s="114"/>
      <c r="AG77" s="114"/>
      <c r="AH77" s="114"/>
      <c r="AI77" s="114"/>
      <c r="AJ77" s="114"/>
      <c r="AK77" s="114"/>
      <c r="AL77" s="114"/>
      <c r="AM77" s="116"/>
      <c r="AN77" s="39">
        <v>1.1000000000000001</v>
      </c>
      <c r="AO77" s="114"/>
      <c r="AP77" s="116"/>
      <c r="AQ77" s="182"/>
      <c r="AR77" s="49">
        <v>-0.125</v>
      </c>
    </row>
    <row r="78" spans="1:44" x14ac:dyDescent="0.25">
      <c r="A78" s="379"/>
      <c r="B78" s="372"/>
      <c r="C78" s="376"/>
      <c r="D78" s="126" t="s">
        <v>133</v>
      </c>
      <c r="E78" s="114"/>
      <c r="F78" s="114"/>
      <c r="G78" s="114"/>
      <c r="H78" s="114"/>
      <c r="I78" s="114"/>
      <c r="J78" s="114"/>
      <c r="K78" s="114"/>
      <c r="L78" s="114"/>
      <c r="M78" s="114"/>
      <c r="N78" s="114"/>
      <c r="O78" s="114"/>
      <c r="P78" s="116"/>
      <c r="Q78" s="114"/>
      <c r="R78" s="116"/>
      <c r="S78" s="114"/>
      <c r="T78" s="114"/>
      <c r="U78" s="114"/>
      <c r="V78" s="114"/>
      <c r="W78" s="114"/>
      <c r="X78" s="114"/>
      <c r="Y78" s="114"/>
      <c r="Z78" s="114"/>
      <c r="AA78" s="114"/>
      <c r="AB78" s="114"/>
      <c r="AC78" s="114"/>
      <c r="AD78" s="116"/>
      <c r="AE78" s="114"/>
      <c r="AF78" s="114"/>
      <c r="AG78" s="114"/>
      <c r="AH78" s="114"/>
      <c r="AI78" s="114"/>
      <c r="AJ78" s="114"/>
      <c r="AK78" s="114"/>
      <c r="AL78" s="114"/>
      <c r="AM78" s="116"/>
      <c r="AN78" s="243" t="s">
        <v>641</v>
      </c>
      <c r="AO78" s="114"/>
      <c r="AP78" s="116"/>
      <c r="AQ78" s="182"/>
      <c r="AR78" s="243" t="s">
        <v>641</v>
      </c>
    </row>
    <row r="79" spans="1:44" x14ac:dyDescent="0.25">
      <c r="A79" s="379"/>
      <c r="B79" s="372"/>
      <c r="C79" s="376" t="s">
        <v>653</v>
      </c>
      <c r="D79" s="126" t="s">
        <v>56</v>
      </c>
      <c r="E79" s="114"/>
      <c r="F79" s="114"/>
      <c r="G79" s="114"/>
      <c r="H79" s="114"/>
      <c r="I79" s="114"/>
      <c r="J79" s="114"/>
      <c r="K79" s="114"/>
      <c r="L79" s="114"/>
      <c r="M79" s="114"/>
      <c r="N79" s="114"/>
      <c r="O79" s="114"/>
      <c r="P79" s="116"/>
      <c r="Q79" s="114"/>
      <c r="R79" s="116"/>
      <c r="S79" s="114"/>
      <c r="T79" s="114"/>
      <c r="U79" s="114"/>
      <c r="V79" s="114"/>
      <c r="W79" s="114"/>
      <c r="X79" s="114"/>
      <c r="Y79" s="114"/>
      <c r="Z79" s="114"/>
      <c r="AA79" s="114"/>
      <c r="AB79" s="114"/>
      <c r="AC79" s="114"/>
      <c r="AD79" s="116"/>
      <c r="AE79" s="114"/>
      <c r="AF79" s="114"/>
      <c r="AG79" s="114"/>
      <c r="AH79" s="114"/>
      <c r="AI79" s="114"/>
      <c r="AJ79" s="114"/>
      <c r="AK79" s="114"/>
      <c r="AL79" s="114"/>
      <c r="AM79" s="116"/>
      <c r="AN79" s="39">
        <v>0.7</v>
      </c>
      <c r="AO79" s="114"/>
      <c r="AP79" s="116"/>
      <c r="AQ79" s="182"/>
      <c r="AR79" s="49">
        <v>-0.125</v>
      </c>
    </row>
    <row r="80" spans="1:44" x14ac:dyDescent="0.25">
      <c r="A80" s="379"/>
      <c r="B80" s="372"/>
      <c r="C80" s="376"/>
      <c r="D80" s="126" t="s">
        <v>134</v>
      </c>
      <c r="E80" s="114"/>
      <c r="F80" s="114"/>
      <c r="G80" s="114"/>
      <c r="H80" s="114"/>
      <c r="I80" s="114"/>
      <c r="J80" s="114"/>
      <c r="K80" s="114"/>
      <c r="L80" s="114"/>
      <c r="M80" s="114"/>
      <c r="N80" s="114"/>
      <c r="O80" s="114"/>
      <c r="P80" s="116"/>
      <c r="Q80" s="114"/>
      <c r="R80" s="116"/>
      <c r="S80" s="114"/>
      <c r="T80" s="114"/>
      <c r="U80" s="114"/>
      <c r="V80" s="114"/>
      <c r="W80" s="114"/>
      <c r="X80" s="114"/>
      <c r="Y80" s="114"/>
      <c r="Z80" s="114"/>
      <c r="AA80" s="114"/>
      <c r="AB80" s="114"/>
      <c r="AC80" s="114"/>
      <c r="AD80" s="116"/>
      <c r="AE80" s="114"/>
      <c r="AF80" s="114"/>
      <c r="AG80" s="114"/>
      <c r="AH80" s="114"/>
      <c r="AI80" s="114"/>
      <c r="AJ80" s="114"/>
      <c r="AK80" s="114"/>
      <c r="AL80" s="114"/>
      <c r="AM80" s="116"/>
      <c r="AN80" s="243" t="s">
        <v>641</v>
      </c>
      <c r="AO80" s="114"/>
      <c r="AP80" s="116"/>
      <c r="AQ80" s="182"/>
      <c r="AR80" s="243" t="s">
        <v>641</v>
      </c>
    </row>
    <row r="81" spans="1:44" x14ac:dyDescent="0.25">
      <c r="A81" s="379"/>
      <c r="B81" s="372"/>
      <c r="C81" s="376" t="s">
        <v>654</v>
      </c>
      <c r="D81" s="126" t="s">
        <v>57</v>
      </c>
      <c r="E81" s="114"/>
      <c r="F81" s="114"/>
      <c r="G81" s="114"/>
      <c r="H81" s="114"/>
      <c r="I81" s="114"/>
      <c r="J81" s="114"/>
      <c r="K81" s="114"/>
      <c r="L81" s="114"/>
      <c r="M81" s="114"/>
      <c r="N81" s="114"/>
      <c r="O81" s="114"/>
      <c r="P81" s="116"/>
      <c r="Q81" s="114"/>
      <c r="R81" s="116"/>
      <c r="S81" s="114"/>
      <c r="T81" s="114"/>
      <c r="U81" s="114"/>
      <c r="V81" s="114"/>
      <c r="W81" s="114"/>
      <c r="X81" s="114"/>
      <c r="Y81" s="114"/>
      <c r="Z81" s="114"/>
      <c r="AA81" s="114"/>
      <c r="AB81" s="114"/>
      <c r="AC81" s="114"/>
      <c r="AD81" s="116"/>
      <c r="AE81" s="114"/>
      <c r="AF81" s="114"/>
      <c r="AG81" s="114"/>
      <c r="AH81" s="114"/>
      <c r="AI81" s="114"/>
      <c r="AJ81" s="114"/>
      <c r="AK81" s="114"/>
      <c r="AL81" s="114"/>
      <c r="AM81" s="116"/>
      <c r="AN81" s="39">
        <v>0.7</v>
      </c>
      <c r="AO81" s="114"/>
      <c r="AP81" s="116"/>
      <c r="AQ81" s="182"/>
      <c r="AR81" s="49">
        <v>-0.125</v>
      </c>
    </row>
    <row r="82" spans="1:44" x14ac:dyDescent="0.25">
      <c r="A82" s="379"/>
      <c r="B82" s="372"/>
      <c r="C82" s="376"/>
      <c r="D82" s="126" t="s">
        <v>135</v>
      </c>
      <c r="E82" s="114"/>
      <c r="F82" s="114"/>
      <c r="G82" s="114"/>
      <c r="H82" s="114"/>
      <c r="I82" s="114"/>
      <c r="J82" s="114"/>
      <c r="K82" s="114"/>
      <c r="L82" s="114"/>
      <c r="M82" s="114"/>
      <c r="N82" s="114"/>
      <c r="O82" s="114"/>
      <c r="P82" s="116"/>
      <c r="Q82" s="114"/>
      <c r="R82" s="116"/>
      <c r="S82" s="114"/>
      <c r="T82" s="114"/>
      <c r="U82" s="114"/>
      <c r="V82" s="114"/>
      <c r="W82" s="114"/>
      <c r="X82" s="114"/>
      <c r="Y82" s="114"/>
      <c r="Z82" s="114"/>
      <c r="AA82" s="114"/>
      <c r="AB82" s="114"/>
      <c r="AC82" s="114"/>
      <c r="AD82" s="116"/>
      <c r="AE82" s="114"/>
      <c r="AF82" s="114"/>
      <c r="AG82" s="114"/>
      <c r="AH82" s="114"/>
      <c r="AI82" s="114"/>
      <c r="AJ82" s="114"/>
      <c r="AK82" s="114"/>
      <c r="AL82" s="114"/>
      <c r="AM82" s="116"/>
      <c r="AN82" s="243" t="s">
        <v>641</v>
      </c>
      <c r="AO82" s="114"/>
      <c r="AP82" s="116"/>
      <c r="AQ82" s="182"/>
      <c r="AR82" s="243" t="s">
        <v>641</v>
      </c>
    </row>
    <row r="83" spans="1:44" x14ac:dyDescent="0.25">
      <c r="A83" s="379"/>
      <c r="B83" s="372"/>
      <c r="C83" s="376" t="s">
        <v>655</v>
      </c>
      <c r="D83" s="126" t="s">
        <v>58</v>
      </c>
      <c r="E83" s="114"/>
      <c r="F83" s="114"/>
      <c r="G83" s="114"/>
      <c r="H83" s="114"/>
      <c r="I83" s="114"/>
      <c r="J83" s="114"/>
      <c r="K83" s="114"/>
      <c r="L83" s="114"/>
      <c r="M83" s="114"/>
      <c r="N83" s="114"/>
      <c r="O83" s="114"/>
      <c r="P83" s="116"/>
      <c r="Q83" s="114"/>
      <c r="R83" s="116"/>
      <c r="S83" s="114"/>
      <c r="T83" s="114"/>
      <c r="U83" s="114"/>
      <c r="V83" s="114"/>
      <c r="W83" s="114"/>
      <c r="X83" s="114"/>
      <c r="Y83" s="114"/>
      <c r="Z83" s="114"/>
      <c r="AA83" s="114"/>
      <c r="AB83" s="114"/>
      <c r="AC83" s="114"/>
      <c r="AD83" s="116"/>
      <c r="AE83" s="114"/>
      <c r="AF83" s="114"/>
      <c r="AG83" s="114"/>
      <c r="AH83" s="114"/>
      <c r="AI83" s="114"/>
      <c r="AJ83" s="114"/>
      <c r="AK83" s="114"/>
      <c r="AL83" s="114"/>
      <c r="AM83" s="116"/>
      <c r="AN83" s="36">
        <v>0.8</v>
      </c>
      <c r="AO83" s="114"/>
      <c r="AP83" s="25">
        <v>1</v>
      </c>
      <c r="AQ83" s="182"/>
      <c r="AR83" s="49">
        <v>-0.25</v>
      </c>
    </row>
    <row r="84" spans="1:44" x14ac:dyDescent="0.25">
      <c r="A84" s="379"/>
      <c r="B84" s="372"/>
      <c r="C84" s="376"/>
      <c r="D84" s="126" t="s">
        <v>136</v>
      </c>
      <c r="E84" s="114"/>
      <c r="F84" s="114"/>
      <c r="G84" s="114"/>
      <c r="H84" s="114"/>
      <c r="I84" s="114"/>
      <c r="J84" s="114"/>
      <c r="K84" s="114"/>
      <c r="L84" s="114"/>
      <c r="M84" s="114"/>
      <c r="N84" s="114"/>
      <c r="O84" s="114"/>
      <c r="P84" s="116"/>
      <c r="Q84" s="114"/>
      <c r="R84" s="116"/>
      <c r="S84" s="114"/>
      <c r="T84" s="114"/>
      <c r="U84" s="114"/>
      <c r="V84" s="114"/>
      <c r="W84" s="114"/>
      <c r="X84" s="114"/>
      <c r="Y84" s="114"/>
      <c r="Z84" s="114"/>
      <c r="AA84" s="114"/>
      <c r="AB84" s="114"/>
      <c r="AC84" s="114"/>
      <c r="AD84" s="116"/>
      <c r="AE84" s="114"/>
      <c r="AF84" s="114"/>
      <c r="AG84" s="114"/>
      <c r="AH84" s="114"/>
      <c r="AI84" s="114"/>
      <c r="AJ84" s="114"/>
      <c r="AK84" s="114"/>
      <c r="AL84" s="114"/>
      <c r="AM84" s="116"/>
      <c r="AN84" s="243" t="s">
        <v>641</v>
      </c>
      <c r="AO84" s="114"/>
      <c r="AP84" s="55" t="s">
        <v>552</v>
      </c>
      <c r="AQ84" s="182"/>
      <c r="AR84" s="243" t="s">
        <v>641</v>
      </c>
    </row>
    <row r="85" spans="1:44" x14ac:dyDescent="0.25">
      <c r="A85" s="379"/>
      <c r="B85" s="372"/>
      <c r="C85" s="376" t="s">
        <v>656</v>
      </c>
      <c r="D85" s="126" t="s">
        <v>59</v>
      </c>
      <c r="E85" s="114"/>
      <c r="F85" s="114"/>
      <c r="G85" s="114"/>
      <c r="H85" s="114"/>
      <c r="I85" s="114"/>
      <c r="J85" s="114"/>
      <c r="K85" s="114"/>
      <c r="L85" s="114"/>
      <c r="M85" s="114"/>
      <c r="N85" s="114"/>
      <c r="O85" s="114"/>
      <c r="P85" s="116"/>
      <c r="Q85" s="114"/>
      <c r="R85" s="116"/>
      <c r="S85" s="114"/>
      <c r="T85" s="114"/>
      <c r="U85" s="114"/>
      <c r="V85" s="114"/>
      <c r="W85" s="114"/>
      <c r="X85" s="114"/>
      <c r="Y85" s="114"/>
      <c r="Z85" s="114"/>
      <c r="AA85" s="114"/>
      <c r="AB85" s="114"/>
      <c r="AC85" s="114"/>
      <c r="AD85" s="116"/>
      <c r="AE85" s="114"/>
      <c r="AF85" s="114"/>
      <c r="AG85" s="114"/>
      <c r="AH85" s="114"/>
      <c r="AI85" s="114"/>
      <c r="AJ85" s="114"/>
      <c r="AK85" s="114"/>
      <c r="AL85" s="114"/>
      <c r="AM85" s="116"/>
      <c r="AN85" s="39">
        <v>0.8</v>
      </c>
      <c r="AO85" s="114"/>
      <c r="AP85" s="25">
        <v>1</v>
      </c>
      <c r="AQ85" s="182"/>
      <c r="AR85" s="49">
        <v>-0.25</v>
      </c>
    </row>
    <row r="86" spans="1:44" x14ac:dyDescent="0.25">
      <c r="A86" s="380"/>
      <c r="B86" s="373"/>
      <c r="C86" s="377"/>
      <c r="D86" s="126" t="s">
        <v>137</v>
      </c>
      <c r="E86" s="114"/>
      <c r="F86" s="114"/>
      <c r="G86" s="114"/>
      <c r="H86" s="114"/>
      <c r="I86" s="114"/>
      <c r="J86" s="114"/>
      <c r="K86" s="114"/>
      <c r="L86" s="114"/>
      <c r="M86" s="114"/>
      <c r="N86" s="114"/>
      <c r="O86" s="114"/>
      <c r="P86" s="116"/>
      <c r="Q86" s="114"/>
      <c r="R86" s="116"/>
      <c r="S86" s="114"/>
      <c r="T86" s="114"/>
      <c r="U86" s="114"/>
      <c r="V86" s="114"/>
      <c r="W86" s="114"/>
      <c r="X86" s="114"/>
      <c r="Y86" s="114"/>
      <c r="Z86" s="114"/>
      <c r="AA86" s="114"/>
      <c r="AB86" s="114"/>
      <c r="AC86" s="114"/>
      <c r="AD86" s="116"/>
      <c r="AE86" s="114"/>
      <c r="AF86" s="114"/>
      <c r="AG86" s="114"/>
      <c r="AH86" s="114"/>
      <c r="AI86" s="114"/>
      <c r="AJ86" s="114"/>
      <c r="AK86" s="114"/>
      <c r="AL86" s="114"/>
      <c r="AM86" s="116"/>
      <c r="AN86" s="243" t="s">
        <v>641</v>
      </c>
      <c r="AO86" s="114"/>
      <c r="AP86" s="55" t="s">
        <v>552</v>
      </c>
      <c r="AQ86" s="182"/>
      <c r="AR86" s="243" t="s">
        <v>641</v>
      </c>
    </row>
    <row r="87" spans="1:44" s="5" customFormat="1" x14ac:dyDescent="0.25">
      <c r="A87" s="378" t="s">
        <v>1</v>
      </c>
      <c r="B87" s="378" t="s">
        <v>111</v>
      </c>
      <c r="C87" s="371" t="s">
        <v>93</v>
      </c>
      <c r="D87" s="125" t="s">
        <v>60</v>
      </c>
      <c r="E87" s="115"/>
      <c r="F87" s="115"/>
      <c r="G87" s="115"/>
      <c r="H87" s="115"/>
      <c r="I87" s="115"/>
      <c r="J87" s="115"/>
      <c r="K87" s="115"/>
      <c r="L87" s="115"/>
      <c r="M87" s="115"/>
      <c r="N87" s="115"/>
      <c r="O87" s="115"/>
      <c r="P87" s="46"/>
      <c r="Q87" s="115"/>
      <c r="R87" s="46"/>
      <c r="S87" s="13"/>
      <c r="T87" s="13"/>
      <c r="U87" s="13"/>
      <c r="V87" s="13"/>
      <c r="W87" s="13"/>
      <c r="X87" s="13"/>
      <c r="Y87" s="13"/>
      <c r="Z87" s="13"/>
      <c r="AA87" s="13"/>
      <c r="AB87" s="13"/>
      <c r="AC87" s="13"/>
      <c r="AD87" s="27"/>
      <c r="AE87" s="115"/>
      <c r="AF87" s="115"/>
      <c r="AG87" s="115"/>
      <c r="AH87" s="115"/>
      <c r="AI87" s="115"/>
      <c r="AJ87" s="115"/>
      <c r="AK87" s="115"/>
      <c r="AL87" s="115"/>
      <c r="AM87" s="46"/>
      <c r="AN87" s="232"/>
      <c r="AO87" s="13">
        <v>0.8</v>
      </c>
      <c r="AP87" s="27"/>
      <c r="AQ87" s="232"/>
      <c r="AR87" s="40"/>
    </row>
    <row r="88" spans="1:44" x14ac:dyDescent="0.25">
      <c r="A88" s="379"/>
      <c r="B88" s="379"/>
      <c r="C88" s="372"/>
      <c r="D88" s="126" t="s">
        <v>138</v>
      </c>
      <c r="E88" s="114"/>
      <c r="F88" s="114"/>
      <c r="G88" s="114"/>
      <c r="H88" s="114"/>
      <c r="I88" s="114"/>
      <c r="J88" s="114"/>
      <c r="K88" s="114"/>
      <c r="L88" s="114"/>
      <c r="M88" s="114"/>
      <c r="N88" s="114"/>
      <c r="O88" s="114"/>
      <c r="P88" s="116"/>
      <c r="Q88" s="114"/>
      <c r="R88" s="116"/>
      <c r="S88" s="114"/>
      <c r="T88" s="114"/>
      <c r="U88" s="114"/>
      <c r="V88" s="114"/>
      <c r="W88" s="114"/>
      <c r="X88" s="114"/>
      <c r="Y88" s="114"/>
      <c r="Z88" s="114"/>
      <c r="AA88" s="114"/>
      <c r="AB88" s="114"/>
      <c r="AC88" s="114"/>
      <c r="AD88" s="116"/>
      <c r="AE88" s="114"/>
      <c r="AF88" s="114"/>
      <c r="AG88" s="114"/>
      <c r="AH88" s="114"/>
      <c r="AI88" s="114"/>
      <c r="AJ88" s="114"/>
      <c r="AK88" s="114"/>
      <c r="AL88" s="114"/>
      <c r="AM88" s="116"/>
      <c r="AN88" s="182"/>
      <c r="AO88" s="53" t="s">
        <v>552</v>
      </c>
      <c r="AP88" s="116"/>
      <c r="AQ88" s="182"/>
      <c r="AR88" s="182"/>
    </row>
    <row r="89" spans="1:44" x14ac:dyDescent="0.25">
      <c r="A89" s="379"/>
      <c r="B89" s="379" t="s">
        <v>111</v>
      </c>
      <c r="C89" s="372" t="s">
        <v>94</v>
      </c>
      <c r="D89" s="126" t="s">
        <v>61</v>
      </c>
      <c r="E89" s="114"/>
      <c r="F89" s="114"/>
      <c r="G89" s="114"/>
      <c r="H89" s="114"/>
      <c r="I89" s="114"/>
      <c r="J89" s="114"/>
      <c r="K89" s="114"/>
      <c r="L89" s="114"/>
      <c r="M89" s="114"/>
      <c r="N89" s="114"/>
      <c r="O89" s="114"/>
      <c r="P89" s="116"/>
      <c r="Q89" s="114"/>
      <c r="R89" s="116"/>
      <c r="S89" s="114"/>
      <c r="T89" s="114"/>
      <c r="U89" s="114"/>
      <c r="V89" s="114"/>
      <c r="W89" s="114"/>
      <c r="X89" s="114"/>
      <c r="Y89" s="114"/>
      <c r="Z89" s="114"/>
      <c r="AA89" s="114"/>
      <c r="AB89" s="114"/>
      <c r="AC89" s="114"/>
      <c r="AD89" s="116"/>
      <c r="AE89" s="114"/>
      <c r="AF89" s="114"/>
      <c r="AG89" s="114"/>
      <c r="AH89" s="114"/>
      <c r="AI89" s="114"/>
      <c r="AJ89" s="114"/>
      <c r="AK89" s="114"/>
      <c r="AL89" s="114"/>
      <c r="AM89" s="116"/>
      <c r="AN89" s="182"/>
      <c r="AO89" s="10"/>
      <c r="AP89" s="25"/>
      <c r="AQ89" s="182"/>
      <c r="AR89" s="182"/>
    </row>
    <row r="90" spans="1:44" x14ac:dyDescent="0.25">
      <c r="A90" s="379"/>
      <c r="B90" s="379"/>
      <c r="C90" s="372"/>
      <c r="D90" s="126" t="s">
        <v>139</v>
      </c>
      <c r="E90" s="114"/>
      <c r="F90" s="114"/>
      <c r="G90" s="114"/>
      <c r="H90" s="114"/>
      <c r="I90" s="114"/>
      <c r="J90" s="114"/>
      <c r="K90" s="114"/>
      <c r="L90" s="114"/>
      <c r="M90" s="114"/>
      <c r="N90" s="114"/>
      <c r="O90" s="114"/>
      <c r="P90" s="116"/>
      <c r="Q90" s="114"/>
      <c r="R90" s="116"/>
      <c r="S90" s="114"/>
      <c r="T90" s="114"/>
      <c r="U90" s="114"/>
      <c r="V90" s="114"/>
      <c r="W90" s="114"/>
      <c r="X90" s="114"/>
      <c r="Y90" s="114"/>
      <c r="Z90" s="114"/>
      <c r="AA90" s="114"/>
      <c r="AB90" s="114"/>
      <c r="AC90" s="114"/>
      <c r="AD90" s="116"/>
      <c r="AE90" s="114"/>
      <c r="AF90" s="114"/>
      <c r="AG90" s="114"/>
      <c r="AH90" s="114"/>
      <c r="AI90" s="114"/>
      <c r="AJ90" s="114"/>
      <c r="AK90" s="114"/>
      <c r="AL90" s="114"/>
      <c r="AM90" s="116"/>
      <c r="AN90" s="182"/>
      <c r="AO90" s="114"/>
      <c r="AP90" s="116"/>
      <c r="AQ90" s="182"/>
      <c r="AR90" s="182"/>
    </row>
    <row r="91" spans="1:44" x14ac:dyDescent="0.25">
      <c r="A91" s="379"/>
      <c r="B91" s="379" t="s">
        <v>111</v>
      </c>
      <c r="C91" s="372" t="s">
        <v>95</v>
      </c>
      <c r="D91" s="126" t="s">
        <v>62</v>
      </c>
      <c r="E91" s="114"/>
      <c r="F91" s="114"/>
      <c r="G91" s="114"/>
      <c r="H91" s="114"/>
      <c r="I91" s="114"/>
      <c r="J91" s="114"/>
      <c r="K91" s="114"/>
      <c r="L91" s="114"/>
      <c r="M91" s="114"/>
      <c r="N91" s="114"/>
      <c r="O91" s="114"/>
      <c r="P91" s="116"/>
      <c r="Q91" s="114"/>
      <c r="R91" s="116"/>
      <c r="S91" s="114"/>
      <c r="T91" s="114"/>
      <c r="U91" s="114"/>
      <c r="V91" s="114"/>
      <c r="W91" s="114"/>
      <c r="X91" s="114"/>
      <c r="Y91" s="114"/>
      <c r="Z91" s="114"/>
      <c r="AA91" s="114"/>
      <c r="AB91" s="114"/>
      <c r="AC91" s="114"/>
      <c r="AD91" s="116"/>
      <c r="AE91" s="10"/>
      <c r="AF91" s="10"/>
      <c r="AG91" s="10"/>
      <c r="AH91" s="10"/>
      <c r="AI91" s="10"/>
      <c r="AJ91" s="10"/>
      <c r="AK91" s="10"/>
      <c r="AL91" s="10"/>
      <c r="AM91" s="25"/>
      <c r="AN91" s="182"/>
      <c r="AO91" s="114"/>
      <c r="AP91" s="116"/>
      <c r="AQ91" s="39"/>
      <c r="AR91" s="234">
        <v>-0.125</v>
      </c>
    </row>
    <row r="92" spans="1:44" x14ac:dyDescent="0.25">
      <c r="A92" s="379"/>
      <c r="B92" s="379"/>
      <c r="C92" s="372"/>
      <c r="D92" s="126" t="s">
        <v>140</v>
      </c>
      <c r="E92" s="114"/>
      <c r="F92" s="114"/>
      <c r="G92" s="114"/>
      <c r="H92" s="114"/>
      <c r="I92" s="114"/>
      <c r="J92" s="114"/>
      <c r="K92" s="114"/>
      <c r="L92" s="114"/>
      <c r="M92" s="114"/>
      <c r="N92" s="114"/>
      <c r="O92" s="114"/>
      <c r="P92" s="116"/>
      <c r="Q92" s="114"/>
      <c r="R92" s="116"/>
      <c r="S92" s="114"/>
      <c r="T92" s="114"/>
      <c r="U92" s="114"/>
      <c r="V92" s="114"/>
      <c r="W92" s="114"/>
      <c r="X92" s="114"/>
      <c r="Y92" s="114"/>
      <c r="Z92" s="114"/>
      <c r="AA92" s="114"/>
      <c r="AB92" s="114"/>
      <c r="AC92" s="114"/>
      <c r="AD92" s="116"/>
      <c r="AE92" s="114"/>
      <c r="AF92" s="114"/>
      <c r="AG92" s="114"/>
      <c r="AH92" s="114"/>
      <c r="AI92" s="114"/>
      <c r="AJ92" s="114"/>
      <c r="AK92" s="114"/>
      <c r="AL92" s="114"/>
      <c r="AM92" s="116"/>
      <c r="AN92" s="182"/>
      <c r="AO92" s="114"/>
      <c r="AP92" s="116"/>
      <c r="AQ92" s="182"/>
      <c r="AR92" s="243" t="s">
        <v>641</v>
      </c>
    </row>
    <row r="93" spans="1:44" x14ac:dyDescent="0.25">
      <c r="A93" s="379"/>
      <c r="B93" s="379" t="s">
        <v>111</v>
      </c>
      <c r="C93" s="372" t="s">
        <v>96</v>
      </c>
      <c r="D93" s="126" t="s">
        <v>63</v>
      </c>
      <c r="E93" s="114"/>
      <c r="F93" s="114"/>
      <c r="G93" s="114"/>
      <c r="H93" s="114"/>
      <c r="I93" s="114"/>
      <c r="J93" s="114"/>
      <c r="K93" s="114"/>
      <c r="L93" s="114"/>
      <c r="M93" s="114"/>
      <c r="N93" s="114"/>
      <c r="O93" s="114"/>
      <c r="P93" s="116"/>
      <c r="Q93" s="114"/>
      <c r="R93" s="116"/>
      <c r="S93" s="114"/>
      <c r="T93" s="114"/>
      <c r="U93" s="114"/>
      <c r="V93" s="114"/>
      <c r="W93" s="114"/>
      <c r="X93" s="114"/>
      <c r="Y93" s="114"/>
      <c r="Z93" s="114"/>
      <c r="AA93" s="114"/>
      <c r="AB93" s="114"/>
      <c r="AC93" s="114"/>
      <c r="AD93" s="116"/>
      <c r="AE93" s="114"/>
      <c r="AF93" s="114"/>
      <c r="AG93" s="114"/>
      <c r="AH93" s="114"/>
      <c r="AI93" s="114"/>
      <c r="AJ93" s="114"/>
      <c r="AK93" s="114"/>
      <c r="AL93" s="114"/>
      <c r="AM93" s="116"/>
      <c r="AN93" s="182"/>
      <c r="AO93" s="114"/>
      <c r="AP93" s="116"/>
      <c r="AQ93" s="182"/>
      <c r="AR93" s="49">
        <v>-0.125</v>
      </c>
    </row>
    <row r="94" spans="1:44" x14ac:dyDescent="0.25">
      <c r="A94" s="379"/>
      <c r="B94" s="379"/>
      <c r="C94" s="372"/>
      <c r="D94" s="126" t="s">
        <v>141</v>
      </c>
      <c r="E94" s="114"/>
      <c r="F94" s="114"/>
      <c r="G94" s="114"/>
      <c r="H94" s="114"/>
      <c r="I94" s="114"/>
      <c r="J94" s="114"/>
      <c r="K94" s="114"/>
      <c r="L94" s="114"/>
      <c r="M94" s="114"/>
      <c r="N94" s="114"/>
      <c r="O94" s="114"/>
      <c r="P94" s="116"/>
      <c r="Q94" s="114"/>
      <c r="R94" s="116"/>
      <c r="S94" s="114"/>
      <c r="T94" s="114"/>
      <c r="U94" s="114"/>
      <c r="V94" s="114"/>
      <c r="W94" s="114"/>
      <c r="X94" s="114"/>
      <c r="Y94" s="114"/>
      <c r="Z94" s="114"/>
      <c r="AA94" s="114"/>
      <c r="AB94" s="114"/>
      <c r="AC94" s="114"/>
      <c r="AD94" s="116"/>
      <c r="AE94" s="114"/>
      <c r="AF94" s="114"/>
      <c r="AG94" s="114"/>
      <c r="AH94" s="114"/>
      <c r="AI94" s="114"/>
      <c r="AJ94" s="114"/>
      <c r="AK94" s="114"/>
      <c r="AL94" s="114"/>
      <c r="AM94" s="116"/>
      <c r="AN94" s="182"/>
      <c r="AO94" s="114"/>
      <c r="AP94" s="116"/>
      <c r="AQ94" s="182"/>
      <c r="AR94" s="243" t="s">
        <v>641</v>
      </c>
    </row>
    <row r="95" spans="1:44" x14ac:dyDescent="0.25">
      <c r="A95" s="379"/>
      <c r="B95" s="379" t="s">
        <v>111</v>
      </c>
      <c r="C95" s="372" t="s">
        <v>97</v>
      </c>
      <c r="D95" s="126" t="s">
        <v>64</v>
      </c>
      <c r="E95" s="114"/>
      <c r="F95" s="114"/>
      <c r="G95" s="114"/>
      <c r="H95" s="114"/>
      <c r="I95" s="114"/>
      <c r="J95" s="114"/>
      <c r="K95" s="114"/>
      <c r="L95" s="114"/>
      <c r="M95" s="114"/>
      <c r="N95" s="114"/>
      <c r="O95" s="114"/>
      <c r="P95" s="116"/>
      <c r="Q95" s="114"/>
      <c r="R95" s="116"/>
      <c r="S95" s="114"/>
      <c r="T95" s="114"/>
      <c r="U95" s="114"/>
      <c r="V95" s="114"/>
      <c r="W95" s="114"/>
      <c r="X95" s="114"/>
      <c r="Y95" s="114"/>
      <c r="Z95" s="114"/>
      <c r="AA95" s="114"/>
      <c r="AB95" s="114"/>
      <c r="AC95" s="114"/>
      <c r="AD95" s="116"/>
      <c r="AE95" s="114"/>
      <c r="AF95" s="114"/>
      <c r="AG95" s="114"/>
      <c r="AH95" s="114"/>
      <c r="AI95" s="114"/>
      <c r="AJ95" s="114"/>
      <c r="AK95" s="114"/>
      <c r="AL95" s="114"/>
      <c r="AM95" s="116"/>
      <c r="AN95" s="182"/>
      <c r="AO95" s="114"/>
      <c r="AP95" s="116"/>
      <c r="AQ95" s="182"/>
      <c r="AR95" s="39"/>
    </row>
    <row r="96" spans="1:44" x14ac:dyDescent="0.25">
      <c r="A96" s="380"/>
      <c r="B96" s="380"/>
      <c r="C96" s="373"/>
      <c r="D96" s="126" t="s">
        <v>142</v>
      </c>
      <c r="E96" s="114"/>
      <c r="F96" s="114"/>
      <c r="G96" s="114"/>
      <c r="H96" s="114"/>
      <c r="I96" s="114"/>
      <c r="J96" s="114"/>
      <c r="K96" s="114"/>
      <c r="L96" s="114"/>
      <c r="M96" s="114"/>
      <c r="N96" s="114"/>
      <c r="O96" s="114"/>
      <c r="P96" s="116"/>
      <c r="Q96" s="114"/>
      <c r="R96" s="116"/>
      <c r="S96" s="114"/>
      <c r="T96" s="114"/>
      <c r="U96" s="114"/>
      <c r="V96" s="114"/>
      <c r="W96" s="114"/>
      <c r="X96" s="114"/>
      <c r="Y96" s="114"/>
      <c r="Z96" s="114"/>
      <c r="AA96" s="114"/>
      <c r="AB96" s="114"/>
      <c r="AC96" s="114"/>
      <c r="AD96" s="116"/>
      <c r="AE96" s="114"/>
      <c r="AF96" s="114"/>
      <c r="AG96" s="114"/>
      <c r="AH96" s="114"/>
      <c r="AI96" s="114"/>
      <c r="AJ96" s="114"/>
      <c r="AK96" s="114"/>
      <c r="AL96" s="114"/>
      <c r="AM96" s="116"/>
      <c r="AN96" s="182"/>
      <c r="AO96" s="114"/>
      <c r="AP96" s="116"/>
      <c r="AQ96" s="182"/>
      <c r="AR96" s="182"/>
    </row>
    <row r="97" spans="1:44" s="7" customFormat="1" x14ac:dyDescent="0.25">
      <c r="A97" s="378" t="s">
        <v>148</v>
      </c>
      <c r="B97" s="378" t="s">
        <v>206</v>
      </c>
      <c r="C97" s="371" t="s">
        <v>207</v>
      </c>
      <c r="D97" s="128" t="s">
        <v>152</v>
      </c>
      <c r="E97" s="166"/>
      <c r="F97" s="166"/>
      <c r="G97" s="166"/>
      <c r="H97" s="166"/>
      <c r="I97" s="166"/>
      <c r="J97" s="166"/>
      <c r="K97" s="166"/>
      <c r="L97" s="166"/>
      <c r="M97" s="166"/>
      <c r="N97" s="166"/>
      <c r="O97" s="166"/>
      <c r="P97" s="44"/>
      <c r="Q97" s="166"/>
      <c r="R97" s="44"/>
      <c r="S97" s="166"/>
      <c r="T97" s="166"/>
      <c r="U97" s="166"/>
      <c r="V97" s="166"/>
      <c r="W97" s="166"/>
      <c r="X97" s="166"/>
      <c r="Y97" s="166"/>
      <c r="Z97" s="166"/>
      <c r="AA97" s="166"/>
      <c r="AB97" s="166"/>
      <c r="AC97" s="166"/>
      <c r="AD97" s="44"/>
      <c r="AE97" s="166"/>
      <c r="AF97" s="166"/>
      <c r="AG97" s="166"/>
      <c r="AH97" s="166"/>
      <c r="AI97" s="166"/>
      <c r="AJ97" s="166"/>
      <c r="AK97" s="166"/>
      <c r="AL97" s="166"/>
      <c r="AM97" s="44"/>
      <c r="AN97" s="180"/>
      <c r="AO97" s="166"/>
      <c r="AP97" s="44"/>
      <c r="AQ97" s="180"/>
      <c r="AR97" s="37"/>
    </row>
    <row r="98" spans="1:44" s="14" customFormat="1" x14ac:dyDescent="0.25">
      <c r="A98" s="379"/>
      <c r="B98" s="379"/>
      <c r="C98" s="372"/>
      <c r="D98" s="129" t="s">
        <v>268</v>
      </c>
      <c r="E98" s="114"/>
      <c r="F98" s="114"/>
      <c r="G98" s="114"/>
      <c r="H98" s="114"/>
      <c r="I98" s="114"/>
      <c r="J98" s="114"/>
      <c r="K98" s="114"/>
      <c r="L98" s="114"/>
      <c r="M98" s="114"/>
      <c r="N98" s="114"/>
      <c r="O98" s="114"/>
      <c r="P98" s="116"/>
      <c r="Q98" s="114"/>
      <c r="R98" s="116"/>
      <c r="S98" s="114"/>
      <c r="T98" s="114"/>
      <c r="U98" s="114"/>
      <c r="V98" s="114"/>
      <c r="W98" s="114"/>
      <c r="X98" s="114"/>
      <c r="Y98" s="114"/>
      <c r="Z98" s="114"/>
      <c r="AA98" s="114"/>
      <c r="AB98" s="114"/>
      <c r="AC98" s="114"/>
      <c r="AD98" s="116"/>
      <c r="AE98" s="114"/>
      <c r="AF98" s="114"/>
      <c r="AG98" s="114"/>
      <c r="AH98" s="114"/>
      <c r="AI98" s="114"/>
      <c r="AJ98" s="114"/>
      <c r="AK98" s="114"/>
      <c r="AL98" s="114"/>
      <c r="AM98" s="116"/>
      <c r="AN98" s="182"/>
      <c r="AO98" s="114"/>
      <c r="AP98" s="116"/>
      <c r="AQ98" s="182"/>
      <c r="AR98" s="182"/>
    </row>
    <row r="99" spans="1:44" s="14" customFormat="1" x14ac:dyDescent="0.25">
      <c r="A99" s="379"/>
      <c r="B99" s="379" t="s">
        <v>206</v>
      </c>
      <c r="C99" s="372" t="s">
        <v>208</v>
      </c>
      <c r="D99" s="129" t="s">
        <v>153</v>
      </c>
      <c r="E99" s="167"/>
      <c r="F99" s="167"/>
      <c r="G99" s="167"/>
      <c r="H99" s="167"/>
      <c r="I99" s="167"/>
      <c r="J99" s="167"/>
      <c r="K99" s="167"/>
      <c r="L99" s="167"/>
      <c r="M99" s="167"/>
      <c r="N99" s="167"/>
      <c r="O99" s="167"/>
      <c r="P99" s="45"/>
      <c r="Q99" s="167"/>
      <c r="R99" s="45"/>
      <c r="S99" s="167"/>
      <c r="T99" s="167"/>
      <c r="U99" s="167"/>
      <c r="V99" s="167"/>
      <c r="W99" s="167"/>
      <c r="X99" s="167"/>
      <c r="Y99" s="167"/>
      <c r="Z99" s="167"/>
      <c r="AA99" s="167"/>
      <c r="AB99" s="167"/>
      <c r="AC99" s="167"/>
      <c r="AD99" s="45"/>
      <c r="AE99" s="21">
        <v>1.1499999999999999</v>
      </c>
      <c r="AF99" s="21">
        <v>1.1000000000000001</v>
      </c>
      <c r="AG99" s="21">
        <v>1.1000000000000001</v>
      </c>
      <c r="AH99" s="21">
        <v>1.1000000000000001</v>
      </c>
      <c r="AI99" s="21">
        <v>1.1000000000000001</v>
      </c>
      <c r="AJ99" s="167"/>
      <c r="AK99" s="167"/>
      <c r="AL99" s="167"/>
      <c r="AM99" s="45"/>
      <c r="AN99" s="179"/>
      <c r="AO99" s="167"/>
      <c r="AP99" s="45"/>
      <c r="AQ99" s="179"/>
      <c r="AR99" s="49">
        <v>-0.25</v>
      </c>
    </row>
    <row r="100" spans="1:44" s="14" customFormat="1" x14ac:dyDescent="0.25">
      <c r="A100" s="379"/>
      <c r="B100" s="379"/>
      <c r="C100" s="372"/>
      <c r="D100" s="129" t="s">
        <v>269</v>
      </c>
      <c r="E100" s="114"/>
      <c r="F100" s="114"/>
      <c r="G100" s="114"/>
      <c r="H100" s="114"/>
      <c r="I100" s="114"/>
      <c r="J100" s="114"/>
      <c r="K100" s="114"/>
      <c r="L100" s="114"/>
      <c r="M100" s="114"/>
      <c r="N100" s="114"/>
      <c r="O100" s="114"/>
      <c r="P100" s="116"/>
      <c r="Q100" s="114"/>
      <c r="R100" s="116"/>
      <c r="S100" s="114"/>
      <c r="T100" s="114"/>
      <c r="U100" s="114"/>
      <c r="V100" s="114"/>
      <c r="W100" s="114"/>
      <c r="X100" s="114"/>
      <c r="Y100" s="114"/>
      <c r="Z100" s="114"/>
      <c r="AA100" s="114"/>
      <c r="AB100" s="114"/>
      <c r="AC100" s="114"/>
      <c r="AD100" s="116"/>
      <c r="AE100" s="59" t="s">
        <v>641</v>
      </c>
      <c r="AF100" s="59" t="s">
        <v>641</v>
      </c>
      <c r="AG100" s="59" t="s">
        <v>641</v>
      </c>
      <c r="AH100" s="59" t="s">
        <v>641</v>
      </c>
      <c r="AI100" s="59" t="s">
        <v>641</v>
      </c>
      <c r="AJ100" s="114"/>
      <c r="AK100" s="114"/>
      <c r="AL100" s="114"/>
      <c r="AM100" s="116"/>
      <c r="AN100" s="182"/>
      <c r="AO100" s="114"/>
      <c r="AP100" s="116"/>
      <c r="AQ100" s="182"/>
      <c r="AR100" s="243" t="s">
        <v>641</v>
      </c>
    </row>
    <row r="101" spans="1:44" s="14" customFormat="1" x14ac:dyDescent="0.25">
      <c r="A101" s="379"/>
      <c r="B101" s="379" t="s">
        <v>206</v>
      </c>
      <c r="C101" s="372" t="s">
        <v>209</v>
      </c>
      <c r="D101" s="129" t="s">
        <v>154</v>
      </c>
      <c r="E101" s="167"/>
      <c r="F101" s="167"/>
      <c r="G101" s="167"/>
      <c r="H101" s="167"/>
      <c r="I101" s="167"/>
      <c r="J101" s="167"/>
      <c r="K101" s="167"/>
      <c r="L101" s="167"/>
      <c r="M101" s="167"/>
      <c r="N101" s="167"/>
      <c r="O101" s="167"/>
      <c r="P101" s="45"/>
      <c r="Q101" s="167"/>
      <c r="R101" s="45"/>
      <c r="S101" s="167"/>
      <c r="T101" s="167"/>
      <c r="U101" s="167"/>
      <c r="V101" s="167"/>
      <c r="W101" s="167"/>
      <c r="X101" s="167"/>
      <c r="Y101" s="167"/>
      <c r="Z101" s="167"/>
      <c r="AA101" s="167"/>
      <c r="AB101" s="167"/>
      <c r="AC101" s="167"/>
      <c r="AD101" s="45"/>
      <c r="AE101" s="167"/>
      <c r="AF101" s="167"/>
      <c r="AG101" s="167"/>
      <c r="AH101" s="167"/>
      <c r="AI101" s="167"/>
      <c r="AJ101" s="167"/>
      <c r="AK101" s="167"/>
      <c r="AL101" s="167"/>
      <c r="AM101" s="45"/>
      <c r="AN101" s="179"/>
      <c r="AO101" s="167"/>
      <c r="AP101" s="45"/>
      <c r="AQ101" s="179"/>
      <c r="AR101" s="38"/>
    </row>
    <row r="102" spans="1:44" s="14" customFormat="1" x14ac:dyDescent="0.25">
      <c r="A102" s="379"/>
      <c r="B102" s="379"/>
      <c r="C102" s="372"/>
      <c r="D102" s="129" t="s">
        <v>270</v>
      </c>
      <c r="E102" s="114"/>
      <c r="F102" s="114"/>
      <c r="G102" s="114"/>
      <c r="H102" s="114"/>
      <c r="I102" s="114"/>
      <c r="J102" s="114"/>
      <c r="K102" s="114"/>
      <c r="L102" s="114"/>
      <c r="M102" s="114"/>
      <c r="N102" s="114"/>
      <c r="O102" s="114"/>
      <c r="P102" s="116"/>
      <c r="Q102" s="114"/>
      <c r="R102" s="116"/>
      <c r="S102" s="114"/>
      <c r="T102" s="114"/>
      <c r="U102" s="114"/>
      <c r="V102" s="114"/>
      <c r="W102" s="114"/>
      <c r="X102" s="114"/>
      <c r="Y102" s="114"/>
      <c r="Z102" s="114"/>
      <c r="AA102" s="114"/>
      <c r="AB102" s="114"/>
      <c r="AC102" s="114"/>
      <c r="AD102" s="116"/>
      <c r="AE102" s="114"/>
      <c r="AF102" s="114"/>
      <c r="AG102" s="114"/>
      <c r="AH102" s="114"/>
      <c r="AI102" s="114"/>
      <c r="AJ102" s="114"/>
      <c r="AK102" s="114"/>
      <c r="AL102" s="114"/>
      <c r="AM102" s="116"/>
      <c r="AN102" s="182"/>
      <c r="AO102" s="114"/>
      <c r="AP102" s="116"/>
      <c r="AQ102" s="182"/>
      <c r="AR102" s="182"/>
    </row>
    <row r="103" spans="1:44" s="14" customFormat="1" x14ac:dyDescent="0.25">
      <c r="A103" s="379"/>
      <c r="B103" s="379" t="s">
        <v>206</v>
      </c>
      <c r="C103" s="372" t="s">
        <v>210</v>
      </c>
      <c r="D103" s="129" t="s">
        <v>155</v>
      </c>
      <c r="E103" s="167"/>
      <c r="F103" s="167"/>
      <c r="G103" s="167"/>
      <c r="H103" s="167"/>
      <c r="I103" s="167"/>
      <c r="J103" s="167"/>
      <c r="K103" s="167"/>
      <c r="L103" s="167"/>
      <c r="M103" s="167"/>
      <c r="N103" s="167"/>
      <c r="O103" s="167"/>
      <c r="P103" s="45"/>
      <c r="Q103" s="167"/>
      <c r="R103" s="45"/>
      <c r="S103" s="167"/>
      <c r="T103" s="167"/>
      <c r="U103" s="167"/>
      <c r="V103" s="167"/>
      <c r="W103" s="167"/>
      <c r="X103" s="167"/>
      <c r="Y103" s="167"/>
      <c r="Z103" s="167"/>
      <c r="AA103" s="167"/>
      <c r="AB103" s="167"/>
      <c r="AC103" s="167"/>
      <c r="AD103" s="45"/>
      <c r="AE103" s="21">
        <v>1.05</v>
      </c>
      <c r="AF103" s="167"/>
      <c r="AG103" s="167"/>
      <c r="AH103" s="167"/>
      <c r="AI103" s="167"/>
      <c r="AJ103" s="167"/>
      <c r="AK103" s="167"/>
      <c r="AL103" s="167"/>
      <c r="AM103" s="45"/>
      <c r="AN103" s="179"/>
      <c r="AO103" s="167"/>
      <c r="AP103" s="45"/>
      <c r="AQ103" s="179"/>
      <c r="AR103" s="49">
        <v>-0.25</v>
      </c>
    </row>
    <row r="104" spans="1:44" s="14" customFormat="1" x14ac:dyDescent="0.25">
      <c r="A104" s="379"/>
      <c r="B104" s="379"/>
      <c r="C104" s="372"/>
      <c r="D104" s="129" t="s">
        <v>271</v>
      </c>
      <c r="E104" s="114"/>
      <c r="F104" s="114"/>
      <c r="G104" s="114"/>
      <c r="H104" s="114"/>
      <c r="I104" s="114"/>
      <c r="J104" s="114"/>
      <c r="K104" s="114"/>
      <c r="L104" s="114"/>
      <c r="M104" s="114"/>
      <c r="N104" s="114"/>
      <c r="O104" s="114"/>
      <c r="P104" s="116"/>
      <c r="Q104" s="114"/>
      <c r="R104" s="116"/>
      <c r="S104" s="114"/>
      <c r="T104" s="114"/>
      <c r="U104" s="114"/>
      <c r="V104" s="114"/>
      <c r="W104" s="114"/>
      <c r="X104" s="114"/>
      <c r="Y104" s="114"/>
      <c r="Z104" s="114"/>
      <c r="AA104" s="114"/>
      <c r="AB104" s="114"/>
      <c r="AC104" s="114"/>
      <c r="AD104" s="116"/>
      <c r="AE104" s="59" t="s">
        <v>641</v>
      </c>
      <c r="AF104" s="114"/>
      <c r="AG104" s="114"/>
      <c r="AH104" s="114"/>
      <c r="AI104" s="114"/>
      <c r="AJ104" s="114"/>
      <c r="AK104" s="114"/>
      <c r="AL104" s="114"/>
      <c r="AM104" s="116"/>
      <c r="AN104" s="182"/>
      <c r="AO104" s="114"/>
      <c r="AP104" s="116"/>
      <c r="AQ104" s="182"/>
      <c r="AR104" s="243" t="s">
        <v>641</v>
      </c>
    </row>
    <row r="105" spans="1:44" s="14" customFormat="1" x14ac:dyDescent="0.25">
      <c r="A105" s="379"/>
      <c r="B105" s="379" t="s">
        <v>206</v>
      </c>
      <c r="C105" s="372" t="s">
        <v>211</v>
      </c>
      <c r="D105" s="129" t="s">
        <v>156</v>
      </c>
      <c r="E105" s="167"/>
      <c r="F105" s="167"/>
      <c r="G105" s="167"/>
      <c r="H105" s="167"/>
      <c r="I105" s="167"/>
      <c r="J105" s="167"/>
      <c r="K105" s="167"/>
      <c r="L105" s="167"/>
      <c r="M105" s="167"/>
      <c r="N105" s="167"/>
      <c r="O105" s="167"/>
      <c r="P105" s="45"/>
      <c r="Q105" s="167"/>
      <c r="R105" s="45"/>
      <c r="S105" s="167"/>
      <c r="T105" s="167"/>
      <c r="U105" s="167"/>
      <c r="V105" s="167"/>
      <c r="W105" s="167"/>
      <c r="X105" s="167"/>
      <c r="Y105" s="167"/>
      <c r="Z105" s="167"/>
      <c r="AA105" s="167"/>
      <c r="AB105" s="167"/>
      <c r="AC105" s="167"/>
      <c r="AD105" s="45"/>
      <c r="AE105" s="21"/>
      <c r="AF105" s="167"/>
      <c r="AG105" s="167"/>
      <c r="AH105" s="167"/>
      <c r="AI105" s="167"/>
      <c r="AJ105" s="167"/>
      <c r="AK105" s="167"/>
      <c r="AL105" s="167"/>
      <c r="AM105" s="45"/>
      <c r="AN105" s="179"/>
      <c r="AO105" s="167"/>
      <c r="AP105" s="45"/>
      <c r="AQ105" s="179"/>
      <c r="AR105" s="179"/>
    </row>
    <row r="106" spans="1:44" s="14" customFormat="1" x14ac:dyDescent="0.25">
      <c r="A106" s="380"/>
      <c r="B106" s="380"/>
      <c r="C106" s="373"/>
      <c r="D106" s="129" t="s">
        <v>272</v>
      </c>
      <c r="E106" s="114"/>
      <c r="F106" s="114"/>
      <c r="G106" s="114"/>
      <c r="H106" s="114"/>
      <c r="I106" s="114"/>
      <c r="J106" s="114"/>
      <c r="K106" s="114"/>
      <c r="L106" s="114"/>
      <c r="M106" s="114"/>
      <c r="N106" s="114"/>
      <c r="O106" s="114"/>
      <c r="P106" s="116"/>
      <c r="Q106" s="114"/>
      <c r="R106" s="116"/>
      <c r="S106" s="114"/>
      <c r="T106" s="114"/>
      <c r="U106" s="114"/>
      <c r="V106" s="114"/>
      <c r="W106" s="114"/>
      <c r="X106" s="114"/>
      <c r="Y106" s="114"/>
      <c r="Z106" s="114"/>
      <c r="AA106" s="114"/>
      <c r="AB106" s="114"/>
      <c r="AC106" s="114"/>
      <c r="AD106" s="116"/>
      <c r="AE106" s="114"/>
      <c r="AF106" s="114"/>
      <c r="AG106" s="114"/>
      <c r="AH106" s="114"/>
      <c r="AI106" s="114"/>
      <c r="AJ106" s="114"/>
      <c r="AK106" s="114"/>
      <c r="AL106" s="114"/>
      <c r="AM106" s="116"/>
      <c r="AN106" s="182"/>
      <c r="AO106" s="114"/>
      <c r="AP106" s="116"/>
      <c r="AQ106" s="182"/>
      <c r="AR106" s="182"/>
    </row>
    <row r="107" spans="1:44" s="7" customFormat="1" x14ac:dyDescent="0.25">
      <c r="A107" s="378" t="s">
        <v>148</v>
      </c>
      <c r="B107" s="378" t="s">
        <v>1040</v>
      </c>
      <c r="C107" s="371" t="s">
        <v>213</v>
      </c>
      <c r="D107" s="128" t="s">
        <v>157</v>
      </c>
      <c r="E107" s="166"/>
      <c r="F107" s="166"/>
      <c r="G107" s="166"/>
      <c r="H107" s="166"/>
      <c r="I107" s="166"/>
      <c r="J107" s="166"/>
      <c r="K107" s="166"/>
      <c r="L107" s="166"/>
      <c r="M107" s="166"/>
      <c r="N107" s="166"/>
      <c r="O107" s="166"/>
      <c r="P107" s="44"/>
      <c r="Q107" s="166"/>
      <c r="R107" s="44"/>
      <c r="S107" s="166"/>
      <c r="T107" s="166"/>
      <c r="U107" s="166"/>
      <c r="V107" s="166"/>
      <c r="W107" s="166"/>
      <c r="X107" s="166"/>
      <c r="Y107" s="166"/>
      <c r="Z107" s="166"/>
      <c r="AA107" s="166"/>
      <c r="AB107" s="166"/>
      <c r="AC107" s="166"/>
      <c r="AD107" s="44"/>
      <c r="AE107" s="166"/>
      <c r="AF107" s="166"/>
      <c r="AG107" s="166"/>
      <c r="AH107" s="166"/>
      <c r="AI107" s="166"/>
      <c r="AJ107" s="29"/>
      <c r="AK107" s="29"/>
      <c r="AL107" s="29"/>
      <c r="AM107" s="30"/>
      <c r="AN107" s="180"/>
      <c r="AO107" s="166"/>
      <c r="AP107" s="44"/>
      <c r="AQ107" s="37"/>
      <c r="AR107" s="37">
        <v>-0.5</v>
      </c>
    </row>
    <row r="108" spans="1:44" s="14" customFormat="1" x14ac:dyDescent="0.25">
      <c r="A108" s="379"/>
      <c r="B108" s="379"/>
      <c r="C108" s="372"/>
      <c r="D108" s="129" t="s">
        <v>273</v>
      </c>
      <c r="E108" s="114"/>
      <c r="F108" s="114"/>
      <c r="G108" s="114"/>
      <c r="H108" s="114"/>
      <c r="I108" s="114"/>
      <c r="J108" s="114"/>
      <c r="K108" s="114"/>
      <c r="L108" s="114"/>
      <c r="M108" s="114"/>
      <c r="N108" s="114"/>
      <c r="O108" s="114"/>
      <c r="P108" s="116"/>
      <c r="Q108" s="114"/>
      <c r="R108" s="116"/>
      <c r="S108" s="114"/>
      <c r="T108" s="114"/>
      <c r="U108" s="114"/>
      <c r="V108" s="114"/>
      <c r="W108" s="114"/>
      <c r="X108" s="114"/>
      <c r="Y108" s="114"/>
      <c r="Z108" s="114"/>
      <c r="AA108" s="114"/>
      <c r="AB108" s="114"/>
      <c r="AC108" s="114"/>
      <c r="AD108" s="116"/>
      <c r="AE108" s="114"/>
      <c r="AF108" s="114"/>
      <c r="AG108" s="114"/>
      <c r="AH108" s="114"/>
      <c r="AI108" s="114"/>
      <c r="AJ108" s="114"/>
      <c r="AK108" s="114"/>
      <c r="AL108" s="114"/>
      <c r="AM108" s="116"/>
      <c r="AN108" s="182"/>
      <c r="AO108" s="114"/>
      <c r="AP108" s="116"/>
      <c r="AQ108" s="182"/>
      <c r="AR108" s="243" t="s">
        <v>641</v>
      </c>
    </row>
    <row r="109" spans="1:44" s="14" customFormat="1" x14ac:dyDescent="0.25">
      <c r="A109" s="379"/>
      <c r="B109" s="379" t="s">
        <v>212</v>
      </c>
      <c r="C109" s="372" t="s">
        <v>214</v>
      </c>
      <c r="D109" s="129" t="s">
        <v>158</v>
      </c>
      <c r="E109" s="167"/>
      <c r="F109" s="167"/>
      <c r="G109" s="167"/>
      <c r="H109" s="167"/>
      <c r="I109" s="167"/>
      <c r="J109" s="167"/>
      <c r="K109" s="167"/>
      <c r="L109" s="167"/>
      <c r="M109" s="167"/>
      <c r="N109" s="167"/>
      <c r="O109" s="167"/>
      <c r="P109" s="45"/>
      <c r="Q109" s="167"/>
      <c r="R109" s="45"/>
      <c r="S109" s="167"/>
      <c r="T109" s="167"/>
      <c r="U109" s="167"/>
      <c r="V109" s="167"/>
      <c r="W109" s="167"/>
      <c r="X109" s="167"/>
      <c r="Y109" s="167"/>
      <c r="Z109" s="167"/>
      <c r="AA109" s="167"/>
      <c r="AB109" s="167"/>
      <c r="AC109" s="167"/>
      <c r="AD109" s="45"/>
      <c r="AE109" s="167"/>
      <c r="AF109" s="167"/>
      <c r="AG109" s="21">
        <v>0.9</v>
      </c>
      <c r="AH109" s="21"/>
      <c r="AI109" s="21">
        <v>0.9</v>
      </c>
      <c r="AJ109" s="21"/>
      <c r="AK109" s="21">
        <v>0.9</v>
      </c>
      <c r="AL109" s="21"/>
      <c r="AM109" s="22">
        <v>0.9</v>
      </c>
      <c r="AN109" s="179"/>
      <c r="AO109" s="167"/>
      <c r="AP109" s="45"/>
      <c r="AQ109" s="179"/>
      <c r="AR109" s="39">
        <v>-0.5</v>
      </c>
    </row>
    <row r="110" spans="1:44" s="14" customFormat="1" x14ac:dyDescent="0.25">
      <c r="A110" s="379"/>
      <c r="B110" s="379"/>
      <c r="C110" s="372"/>
      <c r="D110" s="129" t="s">
        <v>274</v>
      </c>
      <c r="E110" s="114"/>
      <c r="F110" s="114"/>
      <c r="G110" s="114"/>
      <c r="H110" s="114"/>
      <c r="I110" s="114"/>
      <c r="J110" s="114"/>
      <c r="K110" s="114"/>
      <c r="L110" s="114"/>
      <c r="M110" s="114"/>
      <c r="N110" s="114"/>
      <c r="O110" s="114"/>
      <c r="P110" s="116"/>
      <c r="Q110" s="114"/>
      <c r="R110" s="116"/>
      <c r="S110" s="114"/>
      <c r="T110" s="114"/>
      <c r="U110" s="114"/>
      <c r="V110" s="114"/>
      <c r="W110" s="114"/>
      <c r="X110" s="114"/>
      <c r="Y110" s="114"/>
      <c r="Z110" s="114"/>
      <c r="AA110" s="114"/>
      <c r="AB110" s="114"/>
      <c r="AC110" s="114"/>
      <c r="AD110" s="116"/>
      <c r="AE110" s="114"/>
      <c r="AF110" s="114"/>
      <c r="AG110" s="59" t="s">
        <v>641</v>
      </c>
      <c r="AH110" s="114"/>
      <c r="AI110" s="59" t="s">
        <v>641</v>
      </c>
      <c r="AJ110" s="114"/>
      <c r="AK110" s="59" t="s">
        <v>641</v>
      </c>
      <c r="AL110" s="114"/>
      <c r="AM110" s="60" t="s">
        <v>641</v>
      </c>
      <c r="AN110" s="182"/>
      <c r="AO110" s="114"/>
      <c r="AP110" s="116"/>
      <c r="AQ110" s="182"/>
      <c r="AR110" s="243" t="s">
        <v>641</v>
      </c>
    </row>
    <row r="111" spans="1:44" s="14" customFormat="1" x14ac:dyDescent="0.25">
      <c r="A111" s="379"/>
      <c r="B111" s="379" t="s">
        <v>212</v>
      </c>
      <c r="C111" s="372" t="s">
        <v>215</v>
      </c>
      <c r="D111" s="129" t="s">
        <v>159</v>
      </c>
      <c r="E111" s="167"/>
      <c r="F111" s="167"/>
      <c r="G111" s="167"/>
      <c r="H111" s="167"/>
      <c r="I111" s="167"/>
      <c r="J111" s="167"/>
      <c r="K111" s="167"/>
      <c r="L111" s="167"/>
      <c r="M111" s="167"/>
      <c r="N111" s="167"/>
      <c r="O111" s="167"/>
      <c r="P111" s="45"/>
      <c r="Q111" s="167"/>
      <c r="R111" s="45"/>
      <c r="S111" s="167"/>
      <c r="T111" s="167"/>
      <c r="U111" s="167"/>
      <c r="V111" s="167"/>
      <c r="W111" s="167"/>
      <c r="X111" s="167"/>
      <c r="Y111" s="167"/>
      <c r="Z111" s="167"/>
      <c r="AA111" s="167"/>
      <c r="AB111" s="167"/>
      <c r="AC111" s="167"/>
      <c r="AD111" s="45"/>
      <c r="AE111" s="167"/>
      <c r="AF111" s="167"/>
      <c r="AG111" s="21"/>
      <c r="AH111" s="21"/>
      <c r="AI111" s="21"/>
      <c r="AJ111" s="21"/>
      <c r="AK111" s="21"/>
      <c r="AL111" s="21"/>
      <c r="AM111" s="22"/>
      <c r="AN111" s="179"/>
      <c r="AO111" s="167"/>
      <c r="AP111" s="45"/>
      <c r="AQ111" s="179"/>
      <c r="AR111" s="38"/>
    </row>
    <row r="112" spans="1:44" s="14" customFormat="1" x14ac:dyDescent="0.25">
      <c r="A112" s="380"/>
      <c r="B112" s="380"/>
      <c r="C112" s="373"/>
      <c r="D112" s="129" t="s">
        <v>275</v>
      </c>
      <c r="E112" s="114"/>
      <c r="F112" s="114"/>
      <c r="G112" s="114"/>
      <c r="H112" s="114"/>
      <c r="I112" s="114"/>
      <c r="J112" s="114"/>
      <c r="K112" s="114"/>
      <c r="L112" s="114"/>
      <c r="M112" s="114"/>
      <c r="N112" s="114"/>
      <c r="O112" s="114"/>
      <c r="P112" s="116"/>
      <c r="Q112" s="114"/>
      <c r="R112" s="116"/>
      <c r="S112" s="114"/>
      <c r="T112" s="114"/>
      <c r="U112" s="114"/>
      <c r="V112" s="114"/>
      <c r="W112" s="114"/>
      <c r="X112" s="114"/>
      <c r="Y112" s="114"/>
      <c r="Z112" s="114"/>
      <c r="AA112" s="114"/>
      <c r="AB112" s="114"/>
      <c r="AC112" s="114"/>
      <c r="AD112" s="116"/>
      <c r="AE112" s="114"/>
      <c r="AF112" s="114"/>
      <c r="AG112" s="114"/>
      <c r="AH112" s="114"/>
      <c r="AI112" s="114"/>
      <c r="AJ112" s="114"/>
      <c r="AK112" s="114"/>
      <c r="AL112" s="114"/>
      <c r="AM112" s="116"/>
      <c r="AN112" s="182"/>
      <c r="AO112" s="114"/>
      <c r="AP112" s="116"/>
      <c r="AQ112" s="182"/>
      <c r="AR112" s="182"/>
    </row>
    <row r="113" spans="1:44" s="7" customFormat="1" x14ac:dyDescent="0.25">
      <c r="A113" s="378" t="s">
        <v>148</v>
      </c>
      <c r="B113" s="378" t="s">
        <v>216</v>
      </c>
      <c r="C113" s="371" t="s">
        <v>217</v>
      </c>
      <c r="D113" s="128" t="s">
        <v>160</v>
      </c>
      <c r="E113" s="319" t="s">
        <v>980</v>
      </c>
      <c r="F113" s="319" t="s">
        <v>980</v>
      </c>
      <c r="G113" s="166"/>
      <c r="H113" s="166"/>
      <c r="I113" s="319" t="s">
        <v>980</v>
      </c>
      <c r="J113" s="29">
        <v>-11.57</v>
      </c>
      <c r="K113" s="166"/>
      <c r="L113" s="319" t="s">
        <v>980</v>
      </c>
      <c r="M113" s="29"/>
      <c r="N113" s="319" t="s">
        <v>980</v>
      </c>
      <c r="O113" s="319" t="s">
        <v>980</v>
      </c>
      <c r="P113" s="316" t="s">
        <v>980</v>
      </c>
      <c r="Q113" s="29">
        <v>2.5</v>
      </c>
      <c r="R113" s="30">
        <v>7.4999999999999997E-2</v>
      </c>
      <c r="S113" s="318" t="s">
        <v>988</v>
      </c>
      <c r="T113" s="319" t="s">
        <v>988</v>
      </c>
      <c r="U113" s="29"/>
      <c r="V113" s="29"/>
      <c r="W113" s="319" t="s">
        <v>988</v>
      </c>
      <c r="X113" s="319">
        <v>-0.67</v>
      </c>
      <c r="Y113" s="29"/>
      <c r="Z113" s="319" t="s">
        <v>988</v>
      </c>
      <c r="AA113" s="29"/>
      <c r="AB113" s="319" t="s">
        <v>988</v>
      </c>
      <c r="AC113" s="319" t="s">
        <v>988</v>
      </c>
      <c r="AD113" s="316" t="s">
        <v>988</v>
      </c>
      <c r="AE113" s="166"/>
      <c r="AF113" s="166"/>
      <c r="AG113" s="166"/>
      <c r="AH113" s="29">
        <v>2</v>
      </c>
      <c r="AI113" s="166"/>
      <c r="AJ113" s="166"/>
      <c r="AK113" s="166"/>
      <c r="AL113" s="29">
        <v>1.2</v>
      </c>
      <c r="AM113" s="30"/>
      <c r="AN113" s="37"/>
      <c r="AO113" s="29"/>
      <c r="AP113" s="30"/>
      <c r="AQ113" s="180"/>
      <c r="AR113" s="37"/>
    </row>
    <row r="114" spans="1:44" s="14" customFormat="1" x14ac:dyDescent="0.25">
      <c r="A114" s="379"/>
      <c r="B114" s="379"/>
      <c r="C114" s="372"/>
      <c r="D114" s="129" t="s">
        <v>276</v>
      </c>
      <c r="E114" s="331" t="s">
        <v>820</v>
      </c>
      <c r="F114" s="331" t="s">
        <v>820</v>
      </c>
      <c r="G114" s="207"/>
      <c r="H114" s="207"/>
      <c r="I114" s="331" t="s">
        <v>820</v>
      </c>
      <c r="J114" s="331" t="s">
        <v>820</v>
      </c>
      <c r="K114" s="114"/>
      <c r="L114" s="331" t="s">
        <v>820</v>
      </c>
      <c r="M114" s="103"/>
      <c r="N114" s="331" t="s">
        <v>820</v>
      </c>
      <c r="O114" s="331" t="s">
        <v>820</v>
      </c>
      <c r="P114" s="340" t="s">
        <v>820</v>
      </c>
      <c r="Q114" s="53" t="s">
        <v>551</v>
      </c>
      <c r="R114" s="58" t="s">
        <v>484</v>
      </c>
      <c r="S114" s="332" t="s">
        <v>820</v>
      </c>
      <c r="T114" s="331" t="s">
        <v>820</v>
      </c>
      <c r="U114" s="114"/>
      <c r="V114" s="114"/>
      <c r="W114" s="331" t="s">
        <v>820</v>
      </c>
      <c r="X114" s="331" t="s">
        <v>820</v>
      </c>
      <c r="Y114" s="114"/>
      <c r="Z114" s="331" t="s">
        <v>820</v>
      </c>
      <c r="AA114" s="114"/>
      <c r="AB114" s="331" t="s">
        <v>820</v>
      </c>
      <c r="AC114" s="331" t="s">
        <v>820</v>
      </c>
      <c r="AD114" s="340" t="s">
        <v>820</v>
      </c>
      <c r="AE114" s="114"/>
      <c r="AF114" s="114"/>
      <c r="AG114" s="114"/>
      <c r="AH114" s="59" t="s">
        <v>641</v>
      </c>
      <c r="AI114" s="114"/>
      <c r="AJ114" s="114"/>
      <c r="AK114" s="114"/>
      <c r="AL114" s="59" t="s">
        <v>641</v>
      </c>
      <c r="AM114" s="116"/>
      <c r="AN114" s="182"/>
      <c r="AO114" s="114"/>
      <c r="AP114" s="116"/>
      <c r="AQ114" s="212"/>
      <c r="AR114" s="182"/>
    </row>
    <row r="115" spans="1:44" s="14" customFormat="1" x14ac:dyDescent="0.25">
      <c r="A115" s="379"/>
      <c r="B115" s="379" t="s">
        <v>216</v>
      </c>
      <c r="C115" s="372" t="s">
        <v>218</v>
      </c>
      <c r="D115" s="129" t="s">
        <v>161</v>
      </c>
      <c r="E115" s="63" t="s">
        <v>980</v>
      </c>
      <c r="F115" s="63" t="s">
        <v>980</v>
      </c>
      <c r="G115" s="167"/>
      <c r="H115" s="167"/>
      <c r="I115" s="63" t="s">
        <v>980</v>
      </c>
      <c r="J115" s="21">
        <v>-11.57</v>
      </c>
      <c r="K115" s="167"/>
      <c r="L115" s="63" t="s">
        <v>980</v>
      </c>
      <c r="M115" s="21"/>
      <c r="N115" s="63" t="s">
        <v>980</v>
      </c>
      <c r="O115" s="63" t="s">
        <v>980</v>
      </c>
      <c r="P115" s="317" t="s">
        <v>980</v>
      </c>
      <c r="Q115" s="21">
        <v>2.5</v>
      </c>
      <c r="R115" s="22">
        <v>7.0000000000000007E-2</v>
      </c>
      <c r="S115" s="67" t="s">
        <v>988</v>
      </c>
      <c r="T115" s="63" t="s">
        <v>988</v>
      </c>
      <c r="U115" s="21"/>
      <c r="V115" s="21"/>
      <c r="W115" s="63" t="s">
        <v>988</v>
      </c>
      <c r="X115" s="63">
        <v>-0.67</v>
      </c>
      <c r="Y115" s="167"/>
      <c r="Z115" s="63" t="s">
        <v>988</v>
      </c>
      <c r="AA115" s="21"/>
      <c r="AB115" s="63" t="s">
        <v>988</v>
      </c>
      <c r="AC115" s="63" t="s">
        <v>988</v>
      </c>
      <c r="AD115" s="317" t="s">
        <v>988</v>
      </c>
      <c r="AE115" s="167"/>
      <c r="AF115" s="167"/>
      <c r="AG115" s="167"/>
      <c r="AH115" s="21">
        <v>1.2</v>
      </c>
      <c r="AI115" s="167"/>
      <c r="AJ115" s="167"/>
      <c r="AK115" s="167"/>
      <c r="AL115" s="21"/>
      <c r="AM115" s="22"/>
      <c r="AN115" s="179"/>
      <c r="AO115" s="167"/>
      <c r="AP115" s="45"/>
      <c r="AQ115" s="300" t="s">
        <v>982</v>
      </c>
      <c r="AR115" s="179"/>
    </row>
    <row r="116" spans="1:44" s="14" customFormat="1" x14ac:dyDescent="0.25">
      <c r="A116" s="379"/>
      <c r="B116" s="379"/>
      <c r="C116" s="372"/>
      <c r="D116" s="129" t="s">
        <v>277</v>
      </c>
      <c r="E116" s="331" t="s">
        <v>820</v>
      </c>
      <c r="F116" s="331" t="s">
        <v>820</v>
      </c>
      <c r="G116" s="207"/>
      <c r="H116" s="207"/>
      <c r="I116" s="331" t="s">
        <v>820</v>
      </c>
      <c r="J116" s="331" t="s">
        <v>820</v>
      </c>
      <c r="K116" s="114"/>
      <c r="L116" s="331" t="s">
        <v>820</v>
      </c>
      <c r="M116" s="103"/>
      <c r="N116" s="331" t="s">
        <v>820</v>
      </c>
      <c r="O116" s="331" t="s">
        <v>820</v>
      </c>
      <c r="P116" s="340" t="s">
        <v>820</v>
      </c>
      <c r="Q116" s="53" t="s">
        <v>551</v>
      </c>
      <c r="R116" s="58" t="s">
        <v>484</v>
      </c>
      <c r="S116" s="332" t="s">
        <v>820</v>
      </c>
      <c r="T116" s="331" t="s">
        <v>820</v>
      </c>
      <c r="U116" s="114"/>
      <c r="V116" s="114"/>
      <c r="W116" s="331" t="s">
        <v>820</v>
      </c>
      <c r="X116" s="331" t="s">
        <v>820</v>
      </c>
      <c r="Y116" s="114"/>
      <c r="Z116" s="331" t="s">
        <v>820</v>
      </c>
      <c r="AA116" s="114"/>
      <c r="AB116" s="331" t="s">
        <v>820</v>
      </c>
      <c r="AC116" s="331" t="s">
        <v>820</v>
      </c>
      <c r="AD116" s="340" t="s">
        <v>820</v>
      </c>
      <c r="AE116" s="114"/>
      <c r="AF116" s="114"/>
      <c r="AG116" s="114"/>
      <c r="AH116" s="59" t="s">
        <v>641</v>
      </c>
      <c r="AI116" s="114"/>
      <c r="AJ116" s="114"/>
      <c r="AK116" s="114"/>
      <c r="AL116" s="114"/>
      <c r="AM116" s="116"/>
      <c r="AN116" s="182"/>
      <c r="AO116" s="114"/>
      <c r="AP116" s="116"/>
      <c r="AQ116" s="355" t="s">
        <v>835</v>
      </c>
      <c r="AR116" s="182"/>
    </row>
    <row r="117" spans="1:44" s="14" customFormat="1" x14ac:dyDescent="0.25">
      <c r="A117" s="379"/>
      <c r="B117" s="379" t="s">
        <v>216</v>
      </c>
      <c r="C117" s="372" t="s">
        <v>219</v>
      </c>
      <c r="D117" s="129" t="s">
        <v>162</v>
      </c>
      <c r="E117" s="63" t="s">
        <v>981</v>
      </c>
      <c r="F117" s="63" t="s">
        <v>981</v>
      </c>
      <c r="G117" s="167"/>
      <c r="H117" s="167"/>
      <c r="I117" s="63" t="s">
        <v>981</v>
      </c>
      <c r="J117" s="21">
        <v>-5</v>
      </c>
      <c r="K117" s="167"/>
      <c r="L117" s="63" t="s">
        <v>981</v>
      </c>
      <c r="M117" s="167"/>
      <c r="N117" s="63" t="s">
        <v>981</v>
      </c>
      <c r="O117" s="63" t="s">
        <v>981</v>
      </c>
      <c r="P117" s="317" t="s">
        <v>981</v>
      </c>
      <c r="Q117" s="21">
        <v>0.6</v>
      </c>
      <c r="R117" s="22">
        <v>7.0000000000000007E-2</v>
      </c>
      <c r="S117" s="67" t="s">
        <v>956</v>
      </c>
      <c r="T117" s="63" t="s">
        <v>956</v>
      </c>
      <c r="U117" s="167"/>
      <c r="V117" s="167"/>
      <c r="W117" s="63" t="s">
        <v>956</v>
      </c>
      <c r="X117" s="63">
        <v>-0.5</v>
      </c>
      <c r="Y117" s="167"/>
      <c r="Z117" s="63" t="s">
        <v>956</v>
      </c>
      <c r="AA117" s="167"/>
      <c r="AB117" s="63" t="s">
        <v>956</v>
      </c>
      <c r="AC117" s="63" t="s">
        <v>956</v>
      </c>
      <c r="AD117" s="317" t="s">
        <v>956</v>
      </c>
      <c r="AE117" s="167"/>
      <c r="AF117" s="167"/>
      <c r="AG117" s="167"/>
      <c r="AH117" s="21">
        <v>0.4</v>
      </c>
      <c r="AI117" s="167"/>
      <c r="AJ117" s="167"/>
      <c r="AK117" s="167"/>
      <c r="AL117" s="167"/>
      <c r="AM117" s="45"/>
      <c r="AN117" s="179"/>
      <c r="AO117" s="167"/>
      <c r="AP117" s="45"/>
      <c r="AQ117" s="300" t="s">
        <v>983</v>
      </c>
      <c r="AR117" s="179"/>
    </row>
    <row r="118" spans="1:44" s="14" customFormat="1" x14ac:dyDescent="0.25">
      <c r="A118" s="379"/>
      <c r="B118" s="379"/>
      <c r="C118" s="372"/>
      <c r="D118" s="129" t="s">
        <v>278</v>
      </c>
      <c r="E118" s="331" t="s">
        <v>820</v>
      </c>
      <c r="F118" s="331" t="s">
        <v>820</v>
      </c>
      <c r="G118" s="207"/>
      <c r="H118" s="207"/>
      <c r="I118" s="331" t="s">
        <v>820</v>
      </c>
      <c r="J118" s="331" t="s">
        <v>820</v>
      </c>
      <c r="K118" s="114"/>
      <c r="L118" s="331" t="s">
        <v>820</v>
      </c>
      <c r="M118" s="103"/>
      <c r="N118" s="331" t="s">
        <v>820</v>
      </c>
      <c r="O118" s="331" t="s">
        <v>820</v>
      </c>
      <c r="P118" s="340" t="s">
        <v>820</v>
      </c>
      <c r="Q118" s="53" t="s">
        <v>551</v>
      </c>
      <c r="R118" s="58" t="s">
        <v>484</v>
      </c>
      <c r="S118" s="332" t="s">
        <v>820</v>
      </c>
      <c r="T118" s="331" t="s">
        <v>820</v>
      </c>
      <c r="U118" s="114"/>
      <c r="V118" s="114"/>
      <c r="W118" s="331" t="s">
        <v>820</v>
      </c>
      <c r="X118" s="331" t="s">
        <v>820</v>
      </c>
      <c r="Y118" s="114"/>
      <c r="Z118" s="331" t="s">
        <v>820</v>
      </c>
      <c r="AA118" s="114"/>
      <c r="AB118" s="331" t="s">
        <v>820</v>
      </c>
      <c r="AC118" s="331" t="s">
        <v>820</v>
      </c>
      <c r="AD118" s="340" t="s">
        <v>820</v>
      </c>
      <c r="AE118" s="114"/>
      <c r="AF118" s="114"/>
      <c r="AG118" s="114"/>
      <c r="AH118" s="59" t="s">
        <v>641</v>
      </c>
      <c r="AI118" s="114"/>
      <c r="AJ118" s="114"/>
      <c r="AK118" s="114"/>
      <c r="AL118" s="114"/>
      <c r="AM118" s="116"/>
      <c r="AN118" s="182"/>
      <c r="AO118" s="114"/>
      <c r="AP118" s="116"/>
      <c r="AQ118" s="355" t="s">
        <v>835</v>
      </c>
      <c r="AR118" s="182"/>
    </row>
    <row r="119" spans="1:44" s="14" customFormat="1" x14ac:dyDescent="0.25">
      <c r="A119" s="379"/>
      <c r="B119" s="379" t="s">
        <v>216</v>
      </c>
      <c r="C119" s="372" t="s">
        <v>220</v>
      </c>
      <c r="D119" s="129" t="s">
        <v>163</v>
      </c>
      <c r="E119" s="319" t="s">
        <v>980</v>
      </c>
      <c r="F119" s="319" t="s">
        <v>980</v>
      </c>
      <c r="G119" s="166"/>
      <c r="H119" s="166"/>
      <c r="I119" s="319" t="s">
        <v>980</v>
      </c>
      <c r="J119" s="29">
        <v>-11.57</v>
      </c>
      <c r="K119" s="166"/>
      <c r="L119" s="319" t="s">
        <v>980</v>
      </c>
      <c r="M119" s="29"/>
      <c r="N119" s="319" t="s">
        <v>980</v>
      </c>
      <c r="O119" s="319" t="s">
        <v>980</v>
      </c>
      <c r="P119" s="316" t="s">
        <v>980</v>
      </c>
      <c r="Q119" s="21">
        <v>2.5</v>
      </c>
      <c r="R119" s="22">
        <v>7.0000000000000007E-2</v>
      </c>
      <c r="S119" s="67" t="s">
        <v>988</v>
      </c>
      <c r="T119" s="63" t="s">
        <v>988</v>
      </c>
      <c r="U119" s="21"/>
      <c r="V119" s="21"/>
      <c r="W119" s="63" t="s">
        <v>988</v>
      </c>
      <c r="X119" s="63">
        <v>-0.67</v>
      </c>
      <c r="Y119" s="167"/>
      <c r="Z119" s="63" t="s">
        <v>988</v>
      </c>
      <c r="AA119" s="21"/>
      <c r="AB119" s="63" t="s">
        <v>988</v>
      </c>
      <c r="AC119" s="63" t="s">
        <v>988</v>
      </c>
      <c r="AD119" s="317" t="s">
        <v>988</v>
      </c>
      <c r="AE119" s="167"/>
      <c r="AF119" s="167"/>
      <c r="AG119" s="167"/>
      <c r="AH119" s="21"/>
      <c r="AI119" s="167"/>
      <c r="AJ119" s="167"/>
      <c r="AK119" s="167"/>
      <c r="AL119" s="167"/>
      <c r="AM119" s="45"/>
      <c r="AN119" s="179"/>
      <c r="AO119" s="167"/>
      <c r="AP119" s="45"/>
      <c r="AQ119" s="300" t="s">
        <v>984</v>
      </c>
      <c r="AR119" s="179"/>
    </row>
    <row r="120" spans="1:44" s="14" customFormat="1" x14ac:dyDescent="0.25">
      <c r="A120" s="379"/>
      <c r="B120" s="379"/>
      <c r="C120" s="372"/>
      <c r="D120" s="129" t="s">
        <v>279</v>
      </c>
      <c r="E120" s="331" t="s">
        <v>820</v>
      </c>
      <c r="F120" s="331" t="s">
        <v>820</v>
      </c>
      <c r="G120" s="207"/>
      <c r="H120" s="207"/>
      <c r="I120" s="331" t="s">
        <v>820</v>
      </c>
      <c r="J120" s="331" t="s">
        <v>820</v>
      </c>
      <c r="K120" s="114"/>
      <c r="L120" s="331" t="s">
        <v>820</v>
      </c>
      <c r="M120" s="103"/>
      <c r="N120" s="331" t="s">
        <v>820</v>
      </c>
      <c r="O120" s="331" t="s">
        <v>820</v>
      </c>
      <c r="P120" s="340" t="s">
        <v>820</v>
      </c>
      <c r="Q120" s="53" t="s">
        <v>551</v>
      </c>
      <c r="R120" s="58" t="s">
        <v>484</v>
      </c>
      <c r="S120" s="332" t="s">
        <v>820</v>
      </c>
      <c r="T120" s="331" t="s">
        <v>820</v>
      </c>
      <c r="U120" s="114"/>
      <c r="V120" s="114"/>
      <c r="W120" s="331" t="s">
        <v>820</v>
      </c>
      <c r="X120" s="331" t="s">
        <v>820</v>
      </c>
      <c r="Y120" s="114"/>
      <c r="Z120" s="331" t="s">
        <v>820</v>
      </c>
      <c r="AA120" s="114"/>
      <c r="AB120" s="331" t="s">
        <v>820</v>
      </c>
      <c r="AC120" s="331" t="s">
        <v>820</v>
      </c>
      <c r="AD120" s="340" t="s">
        <v>820</v>
      </c>
      <c r="AE120" s="114"/>
      <c r="AF120" s="114"/>
      <c r="AG120" s="114"/>
      <c r="AH120" s="114"/>
      <c r="AI120" s="114"/>
      <c r="AJ120" s="114"/>
      <c r="AK120" s="114"/>
      <c r="AL120" s="114"/>
      <c r="AM120" s="116"/>
      <c r="AN120" s="182"/>
      <c r="AO120" s="114"/>
      <c r="AP120" s="116"/>
      <c r="AQ120" s="355" t="s">
        <v>835</v>
      </c>
      <c r="AR120" s="182"/>
    </row>
    <row r="121" spans="1:44" s="14" customFormat="1" x14ac:dyDescent="0.25">
      <c r="A121" s="379"/>
      <c r="B121" s="379" t="s">
        <v>216</v>
      </c>
      <c r="C121" s="372" t="s">
        <v>221</v>
      </c>
      <c r="D121" s="129" t="s">
        <v>164</v>
      </c>
      <c r="E121" s="63" t="s">
        <v>981</v>
      </c>
      <c r="F121" s="63" t="s">
        <v>981</v>
      </c>
      <c r="G121" s="167"/>
      <c r="H121" s="167"/>
      <c r="I121" s="63" t="s">
        <v>981</v>
      </c>
      <c r="J121" s="21">
        <v>-5</v>
      </c>
      <c r="K121" s="167"/>
      <c r="L121" s="63" t="s">
        <v>981</v>
      </c>
      <c r="M121" s="167"/>
      <c r="N121" s="63" t="s">
        <v>981</v>
      </c>
      <c r="O121" s="63" t="s">
        <v>981</v>
      </c>
      <c r="P121" s="317" t="s">
        <v>981</v>
      </c>
      <c r="Q121" s="21">
        <v>0.6</v>
      </c>
      <c r="R121" s="22">
        <v>7.0000000000000007E-2</v>
      </c>
      <c r="S121" s="67" t="s">
        <v>956</v>
      </c>
      <c r="T121" s="63" t="s">
        <v>956</v>
      </c>
      <c r="U121" s="167"/>
      <c r="V121" s="167"/>
      <c r="W121" s="63" t="s">
        <v>956</v>
      </c>
      <c r="X121" s="63">
        <v>-0.5</v>
      </c>
      <c r="Y121" s="167"/>
      <c r="Z121" s="63" t="s">
        <v>956</v>
      </c>
      <c r="AA121" s="167"/>
      <c r="AB121" s="63" t="s">
        <v>956</v>
      </c>
      <c r="AC121" s="63" t="s">
        <v>956</v>
      </c>
      <c r="AD121" s="317" t="s">
        <v>956</v>
      </c>
      <c r="AE121" s="167"/>
      <c r="AF121" s="167"/>
      <c r="AG121" s="167"/>
      <c r="AH121" s="21">
        <v>0.9</v>
      </c>
      <c r="AI121" s="167"/>
      <c r="AJ121" s="167"/>
      <c r="AK121" s="167"/>
      <c r="AL121" s="167"/>
      <c r="AM121" s="45"/>
      <c r="AN121" s="179"/>
      <c r="AO121" s="167"/>
      <c r="AP121" s="45"/>
      <c r="AQ121" s="300" t="s">
        <v>985</v>
      </c>
      <c r="AR121" s="179"/>
    </row>
    <row r="122" spans="1:44" s="14" customFormat="1" x14ac:dyDescent="0.25">
      <c r="A122" s="380"/>
      <c r="B122" s="380"/>
      <c r="C122" s="373"/>
      <c r="D122" s="129" t="s">
        <v>280</v>
      </c>
      <c r="E122" s="331" t="s">
        <v>820</v>
      </c>
      <c r="F122" s="331" t="s">
        <v>820</v>
      </c>
      <c r="G122" s="207"/>
      <c r="H122" s="207"/>
      <c r="I122" s="331" t="s">
        <v>820</v>
      </c>
      <c r="J122" s="331" t="s">
        <v>820</v>
      </c>
      <c r="K122" s="114"/>
      <c r="L122" s="331" t="s">
        <v>820</v>
      </c>
      <c r="M122" s="103"/>
      <c r="N122" s="331" t="s">
        <v>820</v>
      </c>
      <c r="O122" s="331" t="s">
        <v>820</v>
      </c>
      <c r="P122" s="340" t="s">
        <v>820</v>
      </c>
      <c r="Q122" s="53" t="s">
        <v>551</v>
      </c>
      <c r="R122" s="58" t="s">
        <v>484</v>
      </c>
      <c r="S122" s="347" t="s">
        <v>820</v>
      </c>
      <c r="T122" s="348" t="s">
        <v>820</v>
      </c>
      <c r="U122" s="171"/>
      <c r="V122" s="171"/>
      <c r="W122" s="348" t="s">
        <v>820</v>
      </c>
      <c r="X122" s="348" t="s">
        <v>820</v>
      </c>
      <c r="Y122" s="171"/>
      <c r="Z122" s="348" t="s">
        <v>820</v>
      </c>
      <c r="AA122" s="171"/>
      <c r="AB122" s="348" t="s">
        <v>820</v>
      </c>
      <c r="AC122" s="348" t="s">
        <v>820</v>
      </c>
      <c r="AD122" s="349" t="s">
        <v>820</v>
      </c>
      <c r="AE122" s="114"/>
      <c r="AF122" s="114"/>
      <c r="AG122" s="114"/>
      <c r="AH122" s="59" t="s">
        <v>641</v>
      </c>
      <c r="AI122" s="114"/>
      <c r="AJ122" s="114"/>
      <c r="AK122" s="114"/>
      <c r="AL122" s="114"/>
      <c r="AM122" s="116"/>
      <c r="AN122" s="182"/>
      <c r="AO122" s="114"/>
      <c r="AP122" s="116"/>
      <c r="AQ122" s="355" t="s">
        <v>835</v>
      </c>
      <c r="AR122" s="182"/>
    </row>
    <row r="123" spans="1:44" s="7" customFormat="1" x14ac:dyDescent="0.25">
      <c r="A123" s="378" t="s">
        <v>148</v>
      </c>
      <c r="B123" s="386" t="s">
        <v>222</v>
      </c>
      <c r="C123" s="371" t="s">
        <v>223</v>
      </c>
      <c r="D123" s="128" t="s">
        <v>165</v>
      </c>
      <c r="E123" s="319" t="s">
        <v>981</v>
      </c>
      <c r="F123" s="319" t="s">
        <v>981</v>
      </c>
      <c r="G123" s="166"/>
      <c r="H123" s="166"/>
      <c r="I123" s="319" t="s">
        <v>981</v>
      </c>
      <c r="J123" s="29">
        <v>-5</v>
      </c>
      <c r="K123" s="166"/>
      <c r="L123" s="319" t="s">
        <v>981</v>
      </c>
      <c r="M123" s="166"/>
      <c r="N123" s="319" t="s">
        <v>981</v>
      </c>
      <c r="O123" s="319" t="s">
        <v>981</v>
      </c>
      <c r="P123" s="316" t="s">
        <v>981</v>
      </c>
      <c r="Q123" s="29"/>
      <c r="R123" s="30"/>
      <c r="S123" s="318" t="s">
        <v>956</v>
      </c>
      <c r="T123" s="319" t="s">
        <v>956</v>
      </c>
      <c r="U123" s="166"/>
      <c r="V123" s="166"/>
      <c r="W123" s="319" t="s">
        <v>956</v>
      </c>
      <c r="X123" s="319">
        <v>-0.5</v>
      </c>
      <c r="Y123" s="166"/>
      <c r="Z123" s="319" t="s">
        <v>956</v>
      </c>
      <c r="AA123" s="166"/>
      <c r="AB123" s="319" t="s">
        <v>956</v>
      </c>
      <c r="AC123" s="319" t="s">
        <v>956</v>
      </c>
      <c r="AD123" s="316" t="s">
        <v>956</v>
      </c>
      <c r="AE123" s="166"/>
      <c r="AF123" s="166"/>
      <c r="AG123" s="166"/>
      <c r="AH123" s="29"/>
      <c r="AI123" s="29">
        <v>0.4</v>
      </c>
      <c r="AJ123" s="29"/>
      <c r="AK123" s="29"/>
      <c r="AL123" s="29"/>
      <c r="AM123" s="30"/>
      <c r="AN123" s="180"/>
      <c r="AO123" s="166"/>
      <c r="AP123" s="44"/>
      <c r="AQ123" s="47"/>
      <c r="AR123" s="37"/>
    </row>
    <row r="124" spans="1:44" s="14" customFormat="1" x14ac:dyDescent="0.25">
      <c r="A124" s="379"/>
      <c r="B124" s="387"/>
      <c r="C124" s="372"/>
      <c r="D124" s="129" t="s">
        <v>281</v>
      </c>
      <c r="E124" s="331" t="s">
        <v>820</v>
      </c>
      <c r="F124" s="331" t="s">
        <v>820</v>
      </c>
      <c r="G124" s="207"/>
      <c r="H124" s="207"/>
      <c r="I124" s="331" t="s">
        <v>820</v>
      </c>
      <c r="J124" s="331" t="s">
        <v>820</v>
      </c>
      <c r="K124" s="114"/>
      <c r="L124" s="331" t="s">
        <v>820</v>
      </c>
      <c r="M124" s="103"/>
      <c r="N124" s="331" t="s">
        <v>820</v>
      </c>
      <c r="O124" s="331" t="s">
        <v>820</v>
      </c>
      <c r="P124" s="340" t="s">
        <v>820</v>
      </c>
      <c r="Q124" s="114"/>
      <c r="R124" s="116"/>
      <c r="S124" s="332" t="s">
        <v>820</v>
      </c>
      <c r="T124" s="331" t="s">
        <v>820</v>
      </c>
      <c r="U124" s="114"/>
      <c r="V124" s="114"/>
      <c r="W124" s="331" t="s">
        <v>820</v>
      </c>
      <c r="X124" s="331" t="s">
        <v>820</v>
      </c>
      <c r="Y124" s="114"/>
      <c r="Z124" s="331" t="s">
        <v>820</v>
      </c>
      <c r="AA124" s="114"/>
      <c r="AB124" s="331" t="s">
        <v>820</v>
      </c>
      <c r="AC124" s="331" t="s">
        <v>820</v>
      </c>
      <c r="AD124" s="340" t="s">
        <v>820</v>
      </c>
      <c r="AE124" s="114"/>
      <c r="AF124" s="114"/>
      <c r="AG124" s="114"/>
      <c r="AH124" s="114"/>
      <c r="AI124" s="59" t="s">
        <v>641</v>
      </c>
      <c r="AJ124" s="114"/>
      <c r="AK124" s="114"/>
      <c r="AL124" s="114"/>
      <c r="AM124" s="116"/>
      <c r="AN124" s="182"/>
      <c r="AO124" s="114"/>
      <c r="AP124" s="116"/>
      <c r="AQ124" s="182"/>
      <c r="AR124" s="182"/>
    </row>
    <row r="125" spans="1:44" s="14" customFormat="1" x14ac:dyDescent="0.25">
      <c r="A125" s="379"/>
      <c r="B125" s="387" t="s">
        <v>222</v>
      </c>
      <c r="C125" s="372" t="s">
        <v>224</v>
      </c>
      <c r="D125" s="129" t="s">
        <v>166</v>
      </c>
      <c r="E125" s="63" t="s">
        <v>980</v>
      </c>
      <c r="F125" s="63" t="s">
        <v>980</v>
      </c>
      <c r="G125" s="167"/>
      <c r="H125" s="167"/>
      <c r="I125" s="63" t="s">
        <v>980</v>
      </c>
      <c r="J125" s="21">
        <v>-11.57</v>
      </c>
      <c r="K125" s="167"/>
      <c r="L125" s="63" t="s">
        <v>980</v>
      </c>
      <c r="M125" s="21"/>
      <c r="N125" s="63" t="s">
        <v>980</v>
      </c>
      <c r="O125" s="63" t="s">
        <v>980</v>
      </c>
      <c r="P125" s="317" t="s">
        <v>980</v>
      </c>
      <c r="Q125" s="167"/>
      <c r="R125" s="45"/>
      <c r="S125" s="67" t="s">
        <v>988</v>
      </c>
      <c r="T125" s="63" t="s">
        <v>988</v>
      </c>
      <c r="U125" s="21"/>
      <c r="V125" s="21"/>
      <c r="W125" s="63" t="s">
        <v>988</v>
      </c>
      <c r="X125" s="63">
        <v>-0.67</v>
      </c>
      <c r="Y125" s="167"/>
      <c r="Z125" s="63" t="s">
        <v>988</v>
      </c>
      <c r="AA125" s="21"/>
      <c r="AB125" s="63" t="s">
        <v>988</v>
      </c>
      <c r="AC125" s="63" t="s">
        <v>988</v>
      </c>
      <c r="AD125" s="317" t="s">
        <v>988</v>
      </c>
      <c r="AE125" s="167"/>
      <c r="AF125" s="167"/>
      <c r="AG125" s="167"/>
      <c r="AH125" s="167"/>
      <c r="AI125" s="21">
        <v>1.2</v>
      </c>
      <c r="AJ125" s="167"/>
      <c r="AK125" s="167"/>
      <c r="AL125" s="167"/>
      <c r="AM125" s="45"/>
      <c r="AN125" s="179"/>
      <c r="AO125" s="167"/>
      <c r="AP125" s="45"/>
      <c r="AQ125" s="179"/>
      <c r="AR125" s="179"/>
    </row>
    <row r="126" spans="1:44" s="14" customFormat="1" x14ac:dyDescent="0.25">
      <c r="A126" s="379"/>
      <c r="B126" s="387"/>
      <c r="C126" s="372"/>
      <c r="D126" s="129" t="s">
        <v>282</v>
      </c>
      <c r="E126" s="331" t="s">
        <v>820</v>
      </c>
      <c r="F126" s="331" t="s">
        <v>820</v>
      </c>
      <c r="G126" s="207"/>
      <c r="H126" s="207"/>
      <c r="I126" s="331" t="s">
        <v>820</v>
      </c>
      <c r="J126" s="331" t="s">
        <v>820</v>
      </c>
      <c r="K126" s="114"/>
      <c r="L126" s="331" t="s">
        <v>820</v>
      </c>
      <c r="M126" s="103"/>
      <c r="N126" s="331" t="s">
        <v>820</v>
      </c>
      <c r="O126" s="331" t="s">
        <v>820</v>
      </c>
      <c r="P126" s="340" t="s">
        <v>820</v>
      </c>
      <c r="Q126" s="114"/>
      <c r="R126" s="116"/>
      <c r="S126" s="332" t="s">
        <v>820</v>
      </c>
      <c r="T126" s="331" t="s">
        <v>820</v>
      </c>
      <c r="U126" s="114"/>
      <c r="V126" s="114"/>
      <c r="W126" s="331" t="s">
        <v>820</v>
      </c>
      <c r="X126" s="331" t="s">
        <v>820</v>
      </c>
      <c r="Y126" s="114"/>
      <c r="Z126" s="331" t="s">
        <v>820</v>
      </c>
      <c r="AA126" s="114"/>
      <c r="AB126" s="331" t="s">
        <v>820</v>
      </c>
      <c r="AC126" s="331" t="s">
        <v>820</v>
      </c>
      <c r="AD126" s="340" t="s">
        <v>820</v>
      </c>
      <c r="AE126" s="114"/>
      <c r="AF126" s="114"/>
      <c r="AG126" s="114"/>
      <c r="AH126" s="114"/>
      <c r="AI126" s="59" t="s">
        <v>641</v>
      </c>
      <c r="AJ126" s="114"/>
      <c r="AK126" s="114"/>
      <c r="AL126" s="114"/>
      <c r="AM126" s="116"/>
      <c r="AN126" s="182"/>
      <c r="AO126" s="114"/>
      <c r="AP126" s="116"/>
      <c r="AQ126" s="182"/>
      <c r="AR126" s="182"/>
    </row>
    <row r="127" spans="1:44" s="14" customFormat="1" x14ac:dyDescent="0.25">
      <c r="A127" s="379"/>
      <c r="B127" s="387" t="s">
        <v>222</v>
      </c>
      <c r="C127" s="372" t="s">
        <v>225</v>
      </c>
      <c r="D127" s="129" t="s">
        <v>167</v>
      </c>
      <c r="E127" s="63" t="s">
        <v>980</v>
      </c>
      <c r="F127" s="63" t="s">
        <v>980</v>
      </c>
      <c r="G127" s="167"/>
      <c r="H127" s="167"/>
      <c r="I127" s="63" t="s">
        <v>980</v>
      </c>
      <c r="J127" s="21">
        <v>-11.57</v>
      </c>
      <c r="K127" s="167"/>
      <c r="L127" s="63" t="s">
        <v>980</v>
      </c>
      <c r="M127" s="21"/>
      <c r="N127" s="63" t="s">
        <v>980</v>
      </c>
      <c r="O127" s="63" t="s">
        <v>980</v>
      </c>
      <c r="P127" s="317" t="s">
        <v>980</v>
      </c>
      <c r="Q127" s="167"/>
      <c r="R127" s="45"/>
      <c r="S127" s="67" t="s">
        <v>988</v>
      </c>
      <c r="T127" s="63" t="s">
        <v>988</v>
      </c>
      <c r="U127" s="21"/>
      <c r="V127" s="21"/>
      <c r="W127" s="63" t="s">
        <v>988</v>
      </c>
      <c r="X127" s="63">
        <v>-0.5</v>
      </c>
      <c r="Y127" s="167"/>
      <c r="Z127" s="63" t="s">
        <v>988</v>
      </c>
      <c r="AA127" s="21"/>
      <c r="AB127" s="63" t="s">
        <v>988</v>
      </c>
      <c r="AC127" s="63" t="s">
        <v>988</v>
      </c>
      <c r="AD127" s="317" t="s">
        <v>988</v>
      </c>
      <c r="AE127" s="167"/>
      <c r="AF127" s="167"/>
      <c r="AG127" s="167"/>
      <c r="AH127" s="167"/>
      <c r="AI127" s="21"/>
      <c r="AJ127" s="167"/>
      <c r="AK127" s="167"/>
      <c r="AL127" s="167"/>
      <c r="AM127" s="45"/>
      <c r="AN127" s="179"/>
      <c r="AO127" s="167"/>
      <c r="AP127" s="45"/>
      <c r="AQ127" s="179"/>
      <c r="AR127" s="179"/>
    </row>
    <row r="128" spans="1:44" s="14" customFormat="1" x14ac:dyDescent="0.25">
      <c r="A128" s="380"/>
      <c r="B128" s="388"/>
      <c r="C128" s="373"/>
      <c r="D128" s="129" t="s">
        <v>283</v>
      </c>
      <c r="E128" s="331" t="s">
        <v>820</v>
      </c>
      <c r="F128" s="331" t="s">
        <v>820</v>
      </c>
      <c r="G128" s="207"/>
      <c r="H128" s="207"/>
      <c r="I128" s="331" t="s">
        <v>820</v>
      </c>
      <c r="J128" s="331" t="s">
        <v>820</v>
      </c>
      <c r="K128" s="114"/>
      <c r="L128" s="331" t="s">
        <v>820</v>
      </c>
      <c r="M128" s="103"/>
      <c r="N128" s="331" t="s">
        <v>820</v>
      </c>
      <c r="O128" s="331" t="s">
        <v>820</v>
      </c>
      <c r="P128" s="340" t="s">
        <v>820</v>
      </c>
      <c r="Q128" s="114"/>
      <c r="R128" s="116"/>
      <c r="S128" s="347" t="s">
        <v>820</v>
      </c>
      <c r="T128" s="348" t="s">
        <v>820</v>
      </c>
      <c r="U128" s="171"/>
      <c r="V128" s="171"/>
      <c r="W128" s="348" t="s">
        <v>820</v>
      </c>
      <c r="X128" s="348" t="s">
        <v>820</v>
      </c>
      <c r="Y128" s="171"/>
      <c r="Z128" s="348" t="s">
        <v>820</v>
      </c>
      <c r="AA128" s="171"/>
      <c r="AB128" s="348" t="s">
        <v>820</v>
      </c>
      <c r="AC128" s="348" t="s">
        <v>820</v>
      </c>
      <c r="AD128" s="349" t="s">
        <v>820</v>
      </c>
      <c r="AE128" s="114"/>
      <c r="AF128" s="114"/>
      <c r="AG128" s="114"/>
      <c r="AH128" s="114"/>
      <c r="AI128" s="114"/>
      <c r="AJ128" s="114"/>
      <c r="AK128" s="114"/>
      <c r="AL128" s="114"/>
      <c r="AM128" s="116"/>
      <c r="AN128" s="182"/>
      <c r="AO128" s="114"/>
      <c r="AP128" s="116"/>
      <c r="AQ128" s="182"/>
      <c r="AR128" s="182"/>
    </row>
    <row r="129" spans="1:44" s="7" customFormat="1" x14ac:dyDescent="0.25">
      <c r="A129" s="378" t="s">
        <v>148</v>
      </c>
      <c r="B129" s="378" t="s">
        <v>226</v>
      </c>
      <c r="C129" s="371" t="s">
        <v>227</v>
      </c>
      <c r="D129" s="128" t="s">
        <v>168</v>
      </c>
      <c r="E129" s="166"/>
      <c r="F129" s="166"/>
      <c r="G129" s="166"/>
      <c r="H129" s="166"/>
      <c r="I129" s="166"/>
      <c r="J129" s="166"/>
      <c r="K129" s="166"/>
      <c r="L129" s="166"/>
      <c r="M129" s="166"/>
      <c r="N129" s="166"/>
      <c r="O129" s="166"/>
      <c r="P129" s="44"/>
      <c r="Q129" s="29">
        <v>2.9</v>
      </c>
      <c r="R129" s="30"/>
      <c r="S129" s="28"/>
      <c r="T129" s="29"/>
      <c r="U129" s="29"/>
      <c r="V129" s="29"/>
      <c r="W129" s="29"/>
      <c r="X129" s="29"/>
      <c r="Y129" s="29"/>
      <c r="Z129" s="29"/>
      <c r="AA129" s="29"/>
      <c r="AB129" s="29"/>
      <c r="AC129" s="319" t="s">
        <v>1026</v>
      </c>
      <c r="AD129" s="316" t="s">
        <v>1026</v>
      </c>
      <c r="AE129" s="166"/>
      <c r="AF129" s="166"/>
      <c r="AG129" s="166"/>
      <c r="AH129" s="166"/>
      <c r="AI129" s="166"/>
      <c r="AJ129" s="166"/>
      <c r="AK129" s="166"/>
      <c r="AL129" s="166"/>
      <c r="AM129" s="44"/>
      <c r="AN129" s="180"/>
      <c r="AO129" s="166"/>
      <c r="AP129" s="44"/>
      <c r="AQ129" s="180"/>
      <c r="AR129" s="180"/>
    </row>
    <row r="130" spans="1:44" s="14" customFormat="1" x14ac:dyDescent="0.25">
      <c r="A130" s="379"/>
      <c r="B130" s="379"/>
      <c r="C130" s="372"/>
      <c r="D130" s="129" t="s">
        <v>284</v>
      </c>
      <c r="E130" s="114"/>
      <c r="F130" s="114"/>
      <c r="G130" s="114"/>
      <c r="H130" s="114"/>
      <c r="I130" s="114"/>
      <c r="J130" s="114"/>
      <c r="K130" s="114"/>
      <c r="L130" s="114"/>
      <c r="M130" s="114"/>
      <c r="N130" s="114"/>
      <c r="O130" s="114"/>
      <c r="P130" s="116"/>
      <c r="Q130" s="53" t="s">
        <v>551</v>
      </c>
      <c r="R130" s="116"/>
      <c r="S130" s="181"/>
      <c r="T130" s="114"/>
      <c r="U130" s="114"/>
      <c r="V130" s="114"/>
      <c r="W130" s="114"/>
      <c r="X130" s="114"/>
      <c r="Y130" s="114"/>
      <c r="Z130" s="114"/>
      <c r="AA130" s="114"/>
      <c r="AB130" s="114"/>
      <c r="AC130" s="331" t="s">
        <v>820</v>
      </c>
      <c r="AD130" s="340" t="s">
        <v>820</v>
      </c>
      <c r="AE130" s="114"/>
      <c r="AF130" s="114"/>
      <c r="AG130" s="114"/>
      <c r="AH130" s="114"/>
      <c r="AI130" s="114"/>
      <c r="AJ130" s="114"/>
      <c r="AK130" s="114"/>
      <c r="AL130" s="114"/>
      <c r="AM130" s="116"/>
      <c r="AN130" s="182"/>
      <c r="AO130" s="114"/>
      <c r="AP130" s="116"/>
      <c r="AQ130" s="182"/>
      <c r="AR130" s="182"/>
    </row>
    <row r="131" spans="1:44" s="14" customFormat="1" x14ac:dyDescent="0.25">
      <c r="A131" s="379"/>
      <c r="B131" s="379" t="s">
        <v>226</v>
      </c>
      <c r="C131" s="372" t="s">
        <v>228</v>
      </c>
      <c r="D131" s="129" t="s">
        <v>169</v>
      </c>
      <c r="E131" s="167"/>
      <c r="F131" s="167"/>
      <c r="G131" s="167"/>
      <c r="H131" s="167"/>
      <c r="I131" s="167"/>
      <c r="J131" s="167"/>
      <c r="K131" s="167"/>
      <c r="L131" s="167"/>
      <c r="M131" s="167"/>
      <c r="N131" s="167"/>
      <c r="O131" s="167"/>
      <c r="P131" s="45"/>
      <c r="Q131" s="21">
        <v>2.9</v>
      </c>
      <c r="R131" s="45"/>
      <c r="S131" s="189"/>
      <c r="T131" s="167"/>
      <c r="U131" s="167"/>
      <c r="V131" s="167"/>
      <c r="W131" s="167"/>
      <c r="X131" s="167"/>
      <c r="Y131" s="167"/>
      <c r="Z131" s="167"/>
      <c r="AA131" s="167"/>
      <c r="AB131" s="167"/>
      <c r="AC131" s="63" t="s">
        <v>1026</v>
      </c>
      <c r="AD131" s="317" t="s">
        <v>1026</v>
      </c>
      <c r="AE131" s="167"/>
      <c r="AF131" s="167"/>
      <c r="AG131" s="167"/>
      <c r="AH131" s="167"/>
      <c r="AI131" s="167"/>
      <c r="AJ131" s="167"/>
      <c r="AK131" s="167"/>
      <c r="AL131" s="167"/>
      <c r="AM131" s="45"/>
      <c r="AN131" s="179"/>
      <c r="AO131" s="167"/>
      <c r="AP131" s="45"/>
      <c r="AQ131" s="179"/>
      <c r="AR131" s="179"/>
    </row>
    <row r="132" spans="1:44" s="14" customFormat="1" x14ac:dyDescent="0.25">
      <c r="A132" s="379"/>
      <c r="B132" s="379"/>
      <c r="C132" s="372"/>
      <c r="D132" s="129" t="s">
        <v>285</v>
      </c>
      <c r="E132" s="114"/>
      <c r="F132" s="114"/>
      <c r="G132" s="114"/>
      <c r="H132" s="114"/>
      <c r="I132" s="114"/>
      <c r="J132" s="114"/>
      <c r="K132" s="114"/>
      <c r="L132" s="114"/>
      <c r="M132" s="114"/>
      <c r="N132" s="114"/>
      <c r="O132" s="114"/>
      <c r="P132" s="116"/>
      <c r="Q132" s="53" t="s">
        <v>551</v>
      </c>
      <c r="R132" s="116"/>
      <c r="S132" s="181"/>
      <c r="T132" s="114"/>
      <c r="U132" s="114"/>
      <c r="V132" s="114"/>
      <c r="W132" s="114"/>
      <c r="X132" s="114"/>
      <c r="Y132" s="114"/>
      <c r="Z132" s="114"/>
      <c r="AA132" s="114"/>
      <c r="AB132" s="114"/>
      <c r="AC132" s="331" t="s">
        <v>820</v>
      </c>
      <c r="AD132" s="340" t="s">
        <v>820</v>
      </c>
      <c r="AE132" s="114"/>
      <c r="AF132" s="114"/>
      <c r="AG132" s="114"/>
      <c r="AH132" s="114"/>
      <c r="AI132" s="114"/>
      <c r="AJ132" s="114"/>
      <c r="AK132" s="114"/>
      <c r="AL132" s="114"/>
      <c r="AM132" s="116"/>
      <c r="AN132" s="182"/>
      <c r="AO132" s="114"/>
      <c r="AP132" s="116"/>
      <c r="AQ132" s="182"/>
      <c r="AR132" s="182"/>
    </row>
    <row r="133" spans="1:44" s="14" customFormat="1" x14ac:dyDescent="0.25">
      <c r="A133" s="379"/>
      <c r="B133" s="379" t="s">
        <v>226</v>
      </c>
      <c r="C133" s="372" t="s">
        <v>229</v>
      </c>
      <c r="D133" s="129" t="s">
        <v>170</v>
      </c>
      <c r="E133" s="167"/>
      <c r="F133" s="167"/>
      <c r="G133" s="167"/>
      <c r="H133" s="167"/>
      <c r="I133" s="167"/>
      <c r="J133" s="167"/>
      <c r="K133" s="167"/>
      <c r="L133" s="167"/>
      <c r="M133" s="167"/>
      <c r="N133" s="167"/>
      <c r="O133" s="167"/>
      <c r="P133" s="45"/>
      <c r="Q133" s="21">
        <v>2.9</v>
      </c>
      <c r="R133" s="45"/>
      <c r="S133" s="189"/>
      <c r="T133" s="167"/>
      <c r="U133" s="167"/>
      <c r="V133" s="167"/>
      <c r="W133" s="167"/>
      <c r="X133" s="167"/>
      <c r="Y133" s="167"/>
      <c r="Z133" s="167"/>
      <c r="AA133" s="167"/>
      <c r="AB133" s="167"/>
      <c r="AC133" s="63" t="s">
        <v>1026</v>
      </c>
      <c r="AD133" s="317" t="s">
        <v>1026</v>
      </c>
      <c r="AE133" s="167"/>
      <c r="AF133" s="167"/>
      <c r="AG133" s="167"/>
      <c r="AH133" s="167"/>
      <c r="AI133" s="167"/>
      <c r="AJ133" s="167"/>
      <c r="AK133" s="167"/>
      <c r="AL133" s="167"/>
      <c r="AM133" s="45"/>
      <c r="AN133" s="179"/>
      <c r="AO133" s="167"/>
      <c r="AP133" s="45"/>
      <c r="AQ133" s="179"/>
      <c r="AR133" s="179"/>
    </row>
    <row r="134" spans="1:44" s="14" customFormat="1" x14ac:dyDescent="0.25">
      <c r="A134" s="379"/>
      <c r="B134" s="379"/>
      <c r="C134" s="372"/>
      <c r="D134" s="129" t="s">
        <v>286</v>
      </c>
      <c r="E134" s="114"/>
      <c r="F134" s="114"/>
      <c r="G134" s="114"/>
      <c r="H134" s="114"/>
      <c r="I134" s="114"/>
      <c r="J134" s="114"/>
      <c r="K134" s="114"/>
      <c r="L134" s="114"/>
      <c r="M134" s="114"/>
      <c r="N134" s="114"/>
      <c r="O134" s="114"/>
      <c r="P134" s="116"/>
      <c r="Q134" s="53" t="s">
        <v>551</v>
      </c>
      <c r="R134" s="116"/>
      <c r="S134" s="181"/>
      <c r="T134" s="114"/>
      <c r="U134" s="114"/>
      <c r="V134" s="114"/>
      <c r="W134" s="114"/>
      <c r="X134" s="114"/>
      <c r="Y134" s="114"/>
      <c r="Z134" s="114"/>
      <c r="AA134" s="114"/>
      <c r="AB134" s="114"/>
      <c r="AC134" s="331" t="s">
        <v>820</v>
      </c>
      <c r="AD134" s="340" t="s">
        <v>820</v>
      </c>
      <c r="AE134" s="114"/>
      <c r="AF134" s="114"/>
      <c r="AG134" s="114"/>
      <c r="AH134" s="114"/>
      <c r="AI134" s="114"/>
      <c r="AJ134" s="114"/>
      <c r="AK134" s="114"/>
      <c r="AL134" s="114"/>
      <c r="AM134" s="116"/>
      <c r="AN134" s="182"/>
      <c r="AO134" s="114"/>
      <c r="AP134" s="116"/>
      <c r="AQ134" s="182"/>
      <c r="AR134" s="182"/>
    </row>
    <row r="135" spans="1:44" s="14" customFormat="1" x14ac:dyDescent="0.25">
      <c r="A135" s="379"/>
      <c r="B135" s="379" t="s">
        <v>226</v>
      </c>
      <c r="C135" s="372" t="s">
        <v>230</v>
      </c>
      <c r="D135" s="129" t="s">
        <v>171</v>
      </c>
      <c r="E135" s="167"/>
      <c r="F135" s="167"/>
      <c r="G135" s="167"/>
      <c r="H135" s="167"/>
      <c r="I135" s="167"/>
      <c r="J135" s="167"/>
      <c r="K135" s="167"/>
      <c r="L135" s="167"/>
      <c r="M135" s="167"/>
      <c r="N135" s="167"/>
      <c r="O135" s="167"/>
      <c r="P135" s="45"/>
      <c r="Q135" s="21">
        <v>2.9</v>
      </c>
      <c r="R135" s="45"/>
      <c r="S135" s="189"/>
      <c r="T135" s="167"/>
      <c r="U135" s="167"/>
      <c r="V135" s="167"/>
      <c r="W135" s="167"/>
      <c r="X135" s="167"/>
      <c r="Y135" s="167"/>
      <c r="Z135" s="167"/>
      <c r="AA135" s="167"/>
      <c r="AB135" s="167"/>
      <c r="AC135" s="63" t="s">
        <v>1026</v>
      </c>
      <c r="AD135" s="317" t="s">
        <v>1026</v>
      </c>
      <c r="AE135" s="167"/>
      <c r="AF135" s="167"/>
      <c r="AG135" s="167"/>
      <c r="AH135" s="167"/>
      <c r="AI135" s="167"/>
      <c r="AJ135" s="167"/>
      <c r="AK135" s="167"/>
      <c r="AL135" s="167"/>
      <c r="AM135" s="45"/>
      <c r="AN135" s="179"/>
      <c r="AO135" s="167"/>
      <c r="AP135" s="45"/>
      <c r="AQ135" s="179"/>
      <c r="AR135" s="179"/>
    </row>
    <row r="136" spans="1:44" s="14" customFormat="1" x14ac:dyDescent="0.25">
      <c r="A136" s="379"/>
      <c r="B136" s="379"/>
      <c r="C136" s="372"/>
      <c r="D136" s="129" t="s">
        <v>287</v>
      </c>
      <c r="E136" s="114"/>
      <c r="F136" s="114"/>
      <c r="G136" s="114"/>
      <c r="H136" s="114"/>
      <c r="I136" s="114"/>
      <c r="J136" s="114"/>
      <c r="K136" s="114"/>
      <c r="L136" s="114"/>
      <c r="M136" s="114"/>
      <c r="N136" s="114"/>
      <c r="O136" s="114"/>
      <c r="P136" s="116"/>
      <c r="Q136" s="53" t="s">
        <v>551</v>
      </c>
      <c r="R136" s="116"/>
      <c r="S136" s="181"/>
      <c r="T136" s="114"/>
      <c r="U136" s="114"/>
      <c r="V136" s="114"/>
      <c r="W136" s="114"/>
      <c r="X136" s="114"/>
      <c r="Y136" s="114"/>
      <c r="Z136" s="114"/>
      <c r="AA136" s="114"/>
      <c r="AB136" s="114"/>
      <c r="AC136" s="331" t="s">
        <v>820</v>
      </c>
      <c r="AD136" s="340" t="s">
        <v>820</v>
      </c>
      <c r="AE136" s="114"/>
      <c r="AF136" s="114"/>
      <c r="AG136" s="114"/>
      <c r="AH136" s="114"/>
      <c r="AI136" s="114"/>
      <c r="AJ136" s="114"/>
      <c r="AK136" s="114"/>
      <c r="AL136" s="114"/>
      <c r="AM136" s="116"/>
      <c r="AN136" s="182"/>
      <c r="AO136" s="114"/>
      <c r="AP136" s="116"/>
      <c r="AQ136" s="182"/>
      <c r="AR136" s="182"/>
    </row>
    <row r="137" spans="1:44" s="14" customFormat="1" x14ac:dyDescent="0.25">
      <c r="A137" s="379"/>
      <c r="B137" s="379" t="s">
        <v>226</v>
      </c>
      <c r="C137" s="372" t="s">
        <v>231</v>
      </c>
      <c r="D137" s="129" t="s">
        <v>172</v>
      </c>
      <c r="E137" s="167"/>
      <c r="F137" s="167"/>
      <c r="G137" s="167"/>
      <c r="H137" s="167"/>
      <c r="I137" s="167"/>
      <c r="J137" s="167"/>
      <c r="K137" s="167"/>
      <c r="L137" s="167"/>
      <c r="M137" s="167"/>
      <c r="N137" s="167"/>
      <c r="O137" s="167"/>
      <c r="P137" s="45"/>
      <c r="Q137" s="21">
        <v>1.93</v>
      </c>
      <c r="R137" s="45"/>
      <c r="S137" s="189"/>
      <c r="T137" s="167"/>
      <c r="U137" s="167"/>
      <c r="V137" s="167"/>
      <c r="W137" s="167"/>
      <c r="X137" s="167"/>
      <c r="Y137" s="167"/>
      <c r="Z137" s="167"/>
      <c r="AA137" s="167"/>
      <c r="AB137" s="167"/>
      <c r="AC137" s="167"/>
      <c r="AD137" s="45"/>
      <c r="AE137" s="167"/>
      <c r="AF137" s="21">
        <v>0.66666666666666663</v>
      </c>
      <c r="AG137" s="167"/>
      <c r="AH137" s="21">
        <v>0.66666666666666663</v>
      </c>
      <c r="AI137" s="167"/>
      <c r="AJ137" s="167"/>
      <c r="AK137" s="167"/>
      <c r="AL137" s="21">
        <v>1.2</v>
      </c>
      <c r="AM137" s="45"/>
      <c r="AN137" s="179"/>
      <c r="AO137" s="167"/>
      <c r="AP137" s="45"/>
      <c r="AQ137" s="179"/>
      <c r="AR137" s="49">
        <v>-0.125</v>
      </c>
    </row>
    <row r="138" spans="1:44" s="14" customFormat="1" x14ac:dyDescent="0.25">
      <c r="A138" s="379"/>
      <c r="B138" s="379"/>
      <c r="C138" s="372"/>
      <c r="D138" s="129" t="s">
        <v>288</v>
      </c>
      <c r="E138" s="114"/>
      <c r="F138" s="114"/>
      <c r="G138" s="114"/>
      <c r="H138" s="114"/>
      <c r="I138" s="114"/>
      <c r="J138" s="114"/>
      <c r="K138" s="114"/>
      <c r="L138" s="114"/>
      <c r="M138" s="114"/>
      <c r="N138" s="114"/>
      <c r="O138" s="114"/>
      <c r="P138" s="116"/>
      <c r="Q138" s="53" t="s">
        <v>551</v>
      </c>
      <c r="R138" s="116"/>
      <c r="S138" s="181"/>
      <c r="T138" s="114"/>
      <c r="U138" s="114"/>
      <c r="V138" s="114"/>
      <c r="W138" s="114"/>
      <c r="X138" s="114"/>
      <c r="Y138" s="114"/>
      <c r="Z138" s="114"/>
      <c r="AA138" s="114"/>
      <c r="AB138" s="114"/>
      <c r="AC138" s="114"/>
      <c r="AD138" s="116"/>
      <c r="AE138" s="114"/>
      <c r="AF138" s="59" t="s">
        <v>641</v>
      </c>
      <c r="AG138" s="114"/>
      <c r="AH138" s="59" t="s">
        <v>641</v>
      </c>
      <c r="AI138" s="114"/>
      <c r="AJ138" s="114"/>
      <c r="AK138" s="114"/>
      <c r="AL138" s="59" t="s">
        <v>641</v>
      </c>
      <c r="AM138" s="116"/>
      <c r="AN138" s="182"/>
      <c r="AO138" s="114"/>
      <c r="AP138" s="116"/>
      <c r="AQ138" s="182"/>
      <c r="AR138" s="243" t="s">
        <v>641</v>
      </c>
    </row>
    <row r="139" spans="1:44" s="14" customFormat="1" x14ac:dyDescent="0.25">
      <c r="A139" s="379"/>
      <c r="B139" s="379" t="s">
        <v>226</v>
      </c>
      <c r="C139" s="372" t="s">
        <v>232</v>
      </c>
      <c r="D139" s="129" t="s">
        <v>173</v>
      </c>
      <c r="E139" s="167"/>
      <c r="F139" s="167"/>
      <c r="G139" s="167"/>
      <c r="H139" s="167"/>
      <c r="I139" s="167"/>
      <c r="J139" s="167"/>
      <c r="K139" s="167"/>
      <c r="L139" s="167"/>
      <c r="M139" s="167"/>
      <c r="N139" s="167"/>
      <c r="O139" s="167"/>
      <c r="P139" s="45"/>
      <c r="Q139" s="21">
        <v>1.93</v>
      </c>
      <c r="R139" s="45"/>
      <c r="S139" s="189"/>
      <c r="T139" s="167"/>
      <c r="U139" s="167"/>
      <c r="V139" s="167"/>
      <c r="W139" s="167"/>
      <c r="X139" s="167"/>
      <c r="Y139" s="167"/>
      <c r="Z139" s="167"/>
      <c r="AA139" s="167"/>
      <c r="AB139" s="167"/>
      <c r="AC139" s="167"/>
      <c r="AD139" s="45"/>
      <c r="AE139" s="167"/>
      <c r="AF139" s="21">
        <v>0.66666666666666663</v>
      </c>
      <c r="AG139" s="167"/>
      <c r="AH139" s="21">
        <v>0.66666666666666663</v>
      </c>
      <c r="AI139" s="167"/>
      <c r="AJ139" s="167"/>
      <c r="AK139" s="167"/>
      <c r="AL139" s="21">
        <v>1.2</v>
      </c>
      <c r="AM139" s="45"/>
      <c r="AN139" s="179"/>
      <c r="AO139" s="167"/>
      <c r="AP139" s="45"/>
      <c r="AQ139" s="179"/>
      <c r="AR139" s="49">
        <v>-0.125</v>
      </c>
    </row>
    <row r="140" spans="1:44" s="14" customFormat="1" x14ac:dyDescent="0.25">
      <c r="A140" s="379"/>
      <c r="B140" s="379"/>
      <c r="C140" s="372"/>
      <c r="D140" s="129" t="s">
        <v>289</v>
      </c>
      <c r="E140" s="114"/>
      <c r="F140" s="114"/>
      <c r="G140" s="114"/>
      <c r="H140" s="114"/>
      <c r="I140" s="114"/>
      <c r="J140" s="114"/>
      <c r="K140" s="114"/>
      <c r="L140" s="114"/>
      <c r="M140" s="114"/>
      <c r="N140" s="114"/>
      <c r="O140" s="114"/>
      <c r="P140" s="116"/>
      <c r="Q140" s="53" t="s">
        <v>551</v>
      </c>
      <c r="R140" s="116"/>
      <c r="S140" s="181"/>
      <c r="T140" s="114"/>
      <c r="U140" s="114"/>
      <c r="V140" s="114"/>
      <c r="W140" s="114"/>
      <c r="X140" s="114"/>
      <c r="Y140" s="114"/>
      <c r="Z140" s="114"/>
      <c r="AA140" s="114"/>
      <c r="AB140" s="114"/>
      <c r="AC140" s="114"/>
      <c r="AD140" s="116"/>
      <c r="AE140" s="114"/>
      <c r="AF140" s="59" t="s">
        <v>641</v>
      </c>
      <c r="AG140" s="114"/>
      <c r="AH140" s="59" t="s">
        <v>641</v>
      </c>
      <c r="AI140" s="114"/>
      <c r="AJ140" s="114"/>
      <c r="AK140" s="114"/>
      <c r="AL140" s="59" t="s">
        <v>641</v>
      </c>
      <c r="AM140" s="116"/>
      <c r="AN140" s="182"/>
      <c r="AO140" s="114"/>
      <c r="AP140" s="116"/>
      <c r="AQ140" s="182"/>
      <c r="AR140" s="243" t="s">
        <v>641</v>
      </c>
    </row>
    <row r="141" spans="1:44" s="14" customFormat="1" x14ac:dyDescent="0.25">
      <c r="A141" s="379"/>
      <c r="B141" s="379" t="s">
        <v>226</v>
      </c>
      <c r="C141" s="372" t="s">
        <v>233</v>
      </c>
      <c r="D141" s="129" t="s">
        <v>174</v>
      </c>
      <c r="E141" s="167"/>
      <c r="F141" s="167"/>
      <c r="G141" s="167"/>
      <c r="H141" s="167"/>
      <c r="I141" s="167"/>
      <c r="J141" s="167"/>
      <c r="K141" s="167"/>
      <c r="L141" s="167"/>
      <c r="M141" s="167"/>
      <c r="N141" s="167"/>
      <c r="O141" s="167"/>
      <c r="P141" s="45"/>
      <c r="Q141" s="21">
        <v>1.69</v>
      </c>
      <c r="R141" s="45"/>
      <c r="S141" s="189"/>
      <c r="T141" s="167"/>
      <c r="U141" s="167"/>
      <c r="V141" s="167"/>
      <c r="W141" s="167"/>
      <c r="X141" s="167"/>
      <c r="Y141" s="167"/>
      <c r="Z141" s="167"/>
      <c r="AA141" s="167"/>
      <c r="AB141" s="167"/>
      <c r="AC141" s="167"/>
      <c r="AD141" s="45"/>
      <c r="AE141" s="167"/>
      <c r="AF141" s="21">
        <v>0.57999999999999996</v>
      </c>
      <c r="AG141" s="167"/>
      <c r="AH141" s="21">
        <v>0.57999999999999996</v>
      </c>
      <c r="AI141" s="167"/>
      <c r="AJ141" s="167"/>
      <c r="AK141" s="167"/>
      <c r="AL141" s="21">
        <v>1.2</v>
      </c>
      <c r="AM141" s="45"/>
      <c r="AN141" s="179"/>
      <c r="AO141" s="167"/>
      <c r="AP141" s="45"/>
      <c r="AQ141" s="179"/>
      <c r="AR141" s="49">
        <v>-0.25</v>
      </c>
    </row>
    <row r="142" spans="1:44" s="14" customFormat="1" x14ac:dyDescent="0.25">
      <c r="A142" s="379"/>
      <c r="B142" s="379"/>
      <c r="C142" s="372"/>
      <c r="D142" s="129" t="s">
        <v>290</v>
      </c>
      <c r="E142" s="114"/>
      <c r="F142" s="114"/>
      <c r="G142" s="114"/>
      <c r="H142" s="114"/>
      <c r="I142" s="114"/>
      <c r="J142" s="114"/>
      <c r="K142" s="114"/>
      <c r="L142" s="114"/>
      <c r="M142" s="114"/>
      <c r="N142" s="114"/>
      <c r="O142" s="114"/>
      <c r="P142" s="116"/>
      <c r="Q142" s="53" t="s">
        <v>551</v>
      </c>
      <c r="R142" s="116"/>
      <c r="S142" s="181"/>
      <c r="T142" s="114"/>
      <c r="U142" s="114"/>
      <c r="V142" s="114"/>
      <c r="W142" s="114"/>
      <c r="X142" s="114"/>
      <c r="Y142" s="114"/>
      <c r="Z142" s="114"/>
      <c r="AA142" s="114"/>
      <c r="AB142" s="114"/>
      <c r="AC142" s="114"/>
      <c r="AD142" s="116"/>
      <c r="AE142" s="114"/>
      <c r="AF142" s="59" t="s">
        <v>641</v>
      </c>
      <c r="AG142" s="114"/>
      <c r="AH142" s="59" t="s">
        <v>641</v>
      </c>
      <c r="AI142" s="114"/>
      <c r="AJ142" s="114"/>
      <c r="AK142" s="114"/>
      <c r="AL142" s="59" t="s">
        <v>641</v>
      </c>
      <c r="AM142" s="116"/>
      <c r="AN142" s="182"/>
      <c r="AO142" s="114"/>
      <c r="AP142" s="116"/>
      <c r="AQ142" s="182"/>
      <c r="AR142" s="243" t="s">
        <v>641</v>
      </c>
    </row>
    <row r="143" spans="1:44" s="14" customFormat="1" x14ac:dyDescent="0.25">
      <c r="A143" s="379"/>
      <c r="B143" s="379" t="s">
        <v>226</v>
      </c>
      <c r="C143" s="372" t="s">
        <v>234</v>
      </c>
      <c r="D143" s="129" t="s">
        <v>175</v>
      </c>
      <c r="E143" s="167"/>
      <c r="F143" s="167"/>
      <c r="G143" s="167"/>
      <c r="H143" s="167"/>
      <c r="I143" s="167"/>
      <c r="J143" s="167"/>
      <c r="K143" s="167"/>
      <c r="L143" s="167"/>
      <c r="M143" s="167"/>
      <c r="N143" s="167"/>
      <c r="O143" s="167"/>
      <c r="P143" s="45"/>
      <c r="Q143" s="21">
        <v>1.25</v>
      </c>
      <c r="R143" s="45"/>
      <c r="S143" s="189"/>
      <c r="T143" s="167"/>
      <c r="U143" s="167"/>
      <c r="V143" s="167"/>
      <c r="W143" s="167"/>
      <c r="X143" s="167"/>
      <c r="Y143" s="167"/>
      <c r="Z143" s="167"/>
      <c r="AA143" s="167"/>
      <c r="AB143" s="167"/>
      <c r="AC143" s="167"/>
      <c r="AD143" s="45"/>
      <c r="AE143" s="167"/>
      <c r="AF143" s="21">
        <v>0.42</v>
      </c>
      <c r="AG143" s="167"/>
      <c r="AH143" s="21">
        <v>0.42</v>
      </c>
      <c r="AI143" s="167"/>
      <c r="AJ143" s="167"/>
      <c r="AK143" s="167"/>
      <c r="AL143" s="21">
        <v>1.2</v>
      </c>
      <c r="AM143" s="45"/>
      <c r="AN143" s="179"/>
      <c r="AO143" s="167"/>
      <c r="AP143" s="45"/>
      <c r="AQ143" s="179"/>
      <c r="AR143" s="49">
        <v>-0.25</v>
      </c>
    </row>
    <row r="144" spans="1:44" s="14" customFormat="1" x14ac:dyDescent="0.25">
      <c r="A144" s="379"/>
      <c r="B144" s="379"/>
      <c r="C144" s="372"/>
      <c r="D144" s="129" t="s">
        <v>291</v>
      </c>
      <c r="E144" s="114"/>
      <c r="F144" s="114"/>
      <c r="G144" s="114"/>
      <c r="H144" s="114"/>
      <c r="I144" s="114"/>
      <c r="J144" s="114"/>
      <c r="K144" s="114"/>
      <c r="L144" s="114"/>
      <c r="M144" s="114"/>
      <c r="N144" s="114"/>
      <c r="O144" s="114"/>
      <c r="P144" s="116"/>
      <c r="Q144" s="53" t="s">
        <v>551</v>
      </c>
      <c r="R144" s="116"/>
      <c r="S144" s="181"/>
      <c r="T144" s="114"/>
      <c r="U144" s="114"/>
      <c r="V144" s="114"/>
      <c r="W144" s="114"/>
      <c r="X144" s="114"/>
      <c r="Y144" s="114"/>
      <c r="Z144" s="114"/>
      <c r="AA144" s="114"/>
      <c r="AB144" s="114"/>
      <c r="AC144" s="114"/>
      <c r="AD144" s="116"/>
      <c r="AE144" s="114"/>
      <c r="AF144" s="59" t="s">
        <v>641</v>
      </c>
      <c r="AG144" s="114"/>
      <c r="AH144" s="59" t="s">
        <v>641</v>
      </c>
      <c r="AI144" s="114"/>
      <c r="AJ144" s="114"/>
      <c r="AK144" s="114"/>
      <c r="AL144" s="59" t="s">
        <v>641</v>
      </c>
      <c r="AM144" s="116"/>
      <c r="AN144" s="182"/>
      <c r="AO144" s="114"/>
      <c r="AP144" s="116"/>
      <c r="AQ144" s="182"/>
      <c r="AR144" s="243" t="s">
        <v>641</v>
      </c>
    </row>
    <row r="145" spans="1:44" s="14" customFormat="1" x14ac:dyDescent="0.25">
      <c r="A145" s="379"/>
      <c r="B145" s="379" t="s">
        <v>226</v>
      </c>
      <c r="C145" s="372" t="s">
        <v>235</v>
      </c>
      <c r="D145" s="129" t="s">
        <v>176</v>
      </c>
      <c r="E145" s="167"/>
      <c r="F145" s="167"/>
      <c r="G145" s="167"/>
      <c r="H145" s="167"/>
      <c r="I145" s="167"/>
      <c r="J145" s="167"/>
      <c r="K145" s="167"/>
      <c r="L145" s="167"/>
      <c r="M145" s="167"/>
      <c r="N145" s="167"/>
      <c r="O145" s="167"/>
      <c r="P145" s="45"/>
      <c r="Q145" s="21">
        <v>1.01</v>
      </c>
      <c r="R145" s="45"/>
      <c r="S145" s="189"/>
      <c r="T145" s="167"/>
      <c r="U145" s="167"/>
      <c r="V145" s="167"/>
      <c r="W145" s="167"/>
      <c r="X145" s="167"/>
      <c r="Y145" s="167"/>
      <c r="Z145" s="167"/>
      <c r="AA145" s="167"/>
      <c r="AB145" s="167"/>
      <c r="AC145" s="63" t="s">
        <v>1026</v>
      </c>
      <c r="AD145" s="317" t="s">
        <v>1026</v>
      </c>
      <c r="AE145" s="167"/>
      <c r="AF145" s="21">
        <v>0.33</v>
      </c>
      <c r="AG145" s="167"/>
      <c r="AH145" s="21">
        <v>0.33</v>
      </c>
      <c r="AI145" s="167"/>
      <c r="AJ145" s="167"/>
      <c r="AK145" s="167"/>
      <c r="AL145" s="21">
        <v>1.2</v>
      </c>
      <c r="AM145" s="45"/>
      <c r="AN145" s="38"/>
      <c r="AO145" s="21"/>
      <c r="AP145" s="22"/>
      <c r="AQ145" s="179"/>
      <c r="AR145" s="49">
        <v>-0.25</v>
      </c>
    </row>
    <row r="146" spans="1:44" s="14" customFormat="1" x14ac:dyDescent="0.25">
      <c r="A146" s="379"/>
      <c r="B146" s="379"/>
      <c r="C146" s="372"/>
      <c r="D146" s="129" t="s">
        <v>292</v>
      </c>
      <c r="E146" s="114"/>
      <c r="F146" s="114"/>
      <c r="G146" s="114"/>
      <c r="H146" s="114"/>
      <c r="I146" s="114"/>
      <c r="J146" s="114"/>
      <c r="K146" s="114"/>
      <c r="L146" s="114"/>
      <c r="M146" s="114"/>
      <c r="N146" s="114"/>
      <c r="O146" s="114"/>
      <c r="P146" s="116"/>
      <c r="Q146" s="53" t="s">
        <v>551</v>
      </c>
      <c r="R146" s="116"/>
      <c r="S146" s="181"/>
      <c r="T146" s="114"/>
      <c r="U146" s="114"/>
      <c r="V146" s="114"/>
      <c r="W146" s="114"/>
      <c r="X146" s="114"/>
      <c r="Y146" s="114"/>
      <c r="Z146" s="114"/>
      <c r="AA146" s="114"/>
      <c r="AB146" s="114"/>
      <c r="AC146" s="331" t="s">
        <v>820</v>
      </c>
      <c r="AD146" s="340" t="s">
        <v>820</v>
      </c>
      <c r="AE146" s="114"/>
      <c r="AF146" s="59" t="s">
        <v>641</v>
      </c>
      <c r="AG146" s="114"/>
      <c r="AH146" s="59" t="s">
        <v>641</v>
      </c>
      <c r="AI146" s="114"/>
      <c r="AJ146" s="114"/>
      <c r="AK146" s="114"/>
      <c r="AL146" s="59" t="s">
        <v>641</v>
      </c>
      <c r="AM146" s="116"/>
      <c r="AN146" s="182"/>
      <c r="AO146" s="114"/>
      <c r="AP146" s="116"/>
      <c r="AQ146" s="182"/>
      <c r="AR146" s="243" t="s">
        <v>641</v>
      </c>
    </row>
    <row r="147" spans="1:44" s="14" customFormat="1" x14ac:dyDescent="0.25">
      <c r="A147" s="379"/>
      <c r="B147" s="379" t="s">
        <v>226</v>
      </c>
      <c r="C147" s="372" t="s">
        <v>236</v>
      </c>
      <c r="D147" s="129" t="s">
        <v>177</v>
      </c>
      <c r="E147" s="167"/>
      <c r="F147" s="167"/>
      <c r="G147" s="167"/>
      <c r="H147" s="167"/>
      <c r="I147" s="167"/>
      <c r="J147" s="167"/>
      <c r="K147" s="167"/>
      <c r="L147" s="167"/>
      <c r="M147" s="167"/>
      <c r="N147" s="167"/>
      <c r="O147" s="167"/>
      <c r="P147" s="45"/>
      <c r="Q147" s="21">
        <v>2.9</v>
      </c>
      <c r="R147" s="45"/>
      <c r="S147" s="189"/>
      <c r="T147" s="167"/>
      <c r="U147" s="167"/>
      <c r="V147" s="167"/>
      <c r="W147" s="167"/>
      <c r="X147" s="167"/>
      <c r="Y147" s="167"/>
      <c r="Z147" s="167"/>
      <c r="AA147" s="167"/>
      <c r="AB147" s="167"/>
      <c r="AC147" s="21"/>
      <c r="AD147" s="22"/>
      <c r="AE147" s="167"/>
      <c r="AF147" s="21"/>
      <c r="AG147" s="167"/>
      <c r="AH147" s="21"/>
      <c r="AI147" s="167"/>
      <c r="AJ147" s="167"/>
      <c r="AK147" s="167"/>
      <c r="AL147" s="21"/>
      <c r="AM147" s="45"/>
      <c r="AN147" s="179"/>
      <c r="AO147" s="167"/>
      <c r="AP147" s="45"/>
      <c r="AQ147" s="179"/>
      <c r="AR147" s="49"/>
    </row>
    <row r="148" spans="1:44" s="14" customFormat="1" x14ac:dyDescent="0.25">
      <c r="A148" s="379"/>
      <c r="B148" s="379"/>
      <c r="C148" s="372"/>
      <c r="D148" s="129" t="s">
        <v>293</v>
      </c>
      <c r="E148" s="114"/>
      <c r="F148" s="114"/>
      <c r="G148" s="114"/>
      <c r="H148" s="114"/>
      <c r="I148" s="114"/>
      <c r="J148" s="114"/>
      <c r="K148" s="114"/>
      <c r="L148" s="114"/>
      <c r="M148" s="114"/>
      <c r="N148" s="114"/>
      <c r="O148" s="114"/>
      <c r="P148" s="116"/>
      <c r="Q148" s="53" t="s">
        <v>551</v>
      </c>
      <c r="R148" s="116"/>
      <c r="S148" s="181"/>
      <c r="T148" s="114"/>
      <c r="U148" s="114"/>
      <c r="V148" s="114"/>
      <c r="W148" s="114"/>
      <c r="X148" s="114"/>
      <c r="Y148" s="114"/>
      <c r="Z148" s="114"/>
      <c r="AA148" s="114"/>
      <c r="AB148" s="114"/>
      <c r="AC148" s="114"/>
      <c r="AD148" s="116"/>
      <c r="AE148" s="114"/>
      <c r="AF148" s="114"/>
      <c r="AG148" s="114"/>
      <c r="AH148" s="114"/>
      <c r="AI148" s="114"/>
      <c r="AJ148" s="114"/>
      <c r="AK148" s="114"/>
      <c r="AL148" s="114"/>
      <c r="AM148" s="116"/>
      <c r="AN148" s="182"/>
      <c r="AO148" s="114"/>
      <c r="AP148" s="116"/>
      <c r="AQ148" s="182"/>
      <c r="AR148" s="182"/>
    </row>
    <row r="149" spans="1:44" s="14" customFormat="1" x14ac:dyDescent="0.25">
      <c r="A149" s="379"/>
      <c r="B149" s="379" t="s">
        <v>226</v>
      </c>
      <c r="C149" s="372" t="s">
        <v>237</v>
      </c>
      <c r="D149" s="129" t="s">
        <v>178</v>
      </c>
      <c r="E149" s="167"/>
      <c r="F149" s="167"/>
      <c r="G149" s="167"/>
      <c r="H149" s="167"/>
      <c r="I149" s="167"/>
      <c r="J149" s="167"/>
      <c r="K149" s="167"/>
      <c r="L149" s="167"/>
      <c r="M149" s="167"/>
      <c r="N149" s="167"/>
      <c r="O149" s="167"/>
      <c r="P149" s="45"/>
      <c r="Q149" s="21">
        <v>0.73</v>
      </c>
      <c r="R149" s="45"/>
      <c r="S149" s="189"/>
      <c r="T149" s="167"/>
      <c r="U149" s="167"/>
      <c r="V149" s="167"/>
      <c r="W149" s="167"/>
      <c r="X149" s="167"/>
      <c r="Y149" s="167"/>
      <c r="Z149" s="167"/>
      <c r="AA149" s="167"/>
      <c r="AB149" s="167"/>
      <c r="AC149" s="167"/>
      <c r="AD149" s="45"/>
      <c r="AE149" s="167"/>
      <c r="AF149" s="21">
        <v>0.25</v>
      </c>
      <c r="AG149" s="167"/>
      <c r="AH149" s="21">
        <v>0.25</v>
      </c>
      <c r="AI149" s="167"/>
      <c r="AJ149" s="167"/>
      <c r="AK149" s="167"/>
      <c r="AL149" s="21"/>
      <c r="AM149" s="45"/>
      <c r="AN149" s="179"/>
      <c r="AO149" s="167"/>
      <c r="AP149" s="45"/>
      <c r="AQ149" s="179"/>
      <c r="AR149" s="49">
        <v>-0.25</v>
      </c>
    </row>
    <row r="150" spans="1:44" s="88" customFormat="1" x14ac:dyDescent="0.25">
      <c r="A150" s="380"/>
      <c r="B150" s="380"/>
      <c r="C150" s="373"/>
      <c r="D150" s="352" t="s">
        <v>294</v>
      </c>
      <c r="E150" s="171"/>
      <c r="F150" s="171"/>
      <c r="G150" s="171"/>
      <c r="H150" s="171"/>
      <c r="I150" s="171"/>
      <c r="J150" s="171"/>
      <c r="K150" s="171"/>
      <c r="L150" s="171"/>
      <c r="M150" s="171"/>
      <c r="N150" s="171"/>
      <c r="O150" s="171"/>
      <c r="P150" s="230"/>
      <c r="Q150" s="56" t="s">
        <v>551</v>
      </c>
      <c r="R150" s="230"/>
      <c r="S150" s="229"/>
      <c r="T150" s="171"/>
      <c r="U150" s="171"/>
      <c r="V150" s="171"/>
      <c r="W150" s="171"/>
      <c r="X150" s="171"/>
      <c r="Y150" s="171"/>
      <c r="Z150" s="171"/>
      <c r="AA150" s="171"/>
      <c r="AB150" s="171"/>
      <c r="AC150" s="171"/>
      <c r="AD150" s="230"/>
      <c r="AE150" s="171"/>
      <c r="AF150" s="87" t="s">
        <v>641</v>
      </c>
      <c r="AG150" s="171"/>
      <c r="AH150" s="87" t="s">
        <v>641</v>
      </c>
      <c r="AI150" s="171"/>
      <c r="AJ150" s="171"/>
      <c r="AK150" s="171"/>
      <c r="AL150" s="171"/>
      <c r="AM150" s="230"/>
      <c r="AN150" s="233"/>
      <c r="AO150" s="171"/>
      <c r="AP150" s="230"/>
      <c r="AQ150" s="233"/>
      <c r="AR150" s="243" t="s">
        <v>641</v>
      </c>
    </row>
    <row r="151" spans="1:44" s="7" customFormat="1" ht="23.25" customHeight="1" x14ac:dyDescent="0.25">
      <c r="A151" s="378" t="s">
        <v>148</v>
      </c>
      <c r="B151" s="386" t="s">
        <v>243</v>
      </c>
      <c r="C151" s="372" t="s">
        <v>244</v>
      </c>
      <c r="D151" s="128" t="s">
        <v>183</v>
      </c>
      <c r="E151" s="166"/>
      <c r="F151" s="166"/>
      <c r="G151" s="166"/>
      <c r="H151" s="166"/>
      <c r="I151" s="166"/>
      <c r="J151" s="166"/>
      <c r="K151" s="166"/>
      <c r="L151" s="166"/>
      <c r="M151" s="166"/>
      <c r="N151" s="166"/>
      <c r="O151" s="166"/>
      <c r="P151" s="44"/>
      <c r="Q151" s="21"/>
      <c r="R151" s="30"/>
      <c r="S151" s="166"/>
      <c r="T151" s="166"/>
      <c r="U151" s="166"/>
      <c r="V151" s="166"/>
      <c r="W151" s="166"/>
      <c r="X151" s="166"/>
      <c r="Y151" s="166"/>
      <c r="Z151" s="166"/>
      <c r="AA151" s="166"/>
      <c r="AB151" s="166"/>
      <c r="AC151" s="166"/>
      <c r="AD151" s="44"/>
      <c r="AE151" s="29"/>
      <c r="AF151" s="29"/>
      <c r="AG151" s="29"/>
      <c r="AH151" s="29"/>
      <c r="AI151" s="29"/>
      <c r="AJ151" s="29"/>
      <c r="AK151" s="29"/>
      <c r="AL151" s="29"/>
      <c r="AM151" s="30"/>
      <c r="AN151" s="180"/>
      <c r="AO151" s="166"/>
      <c r="AP151" s="44"/>
      <c r="AQ151" s="37"/>
      <c r="AR151" s="37"/>
    </row>
    <row r="152" spans="1:44" s="14" customFormat="1" ht="23.25" customHeight="1" x14ac:dyDescent="0.25">
      <c r="A152" s="379"/>
      <c r="B152" s="387"/>
      <c r="C152" s="372"/>
      <c r="D152" s="129" t="s">
        <v>299</v>
      </c>
      <c r="E152" s="114"/>
      <c r="F152" s="114"/>
      <c r="G152" s="114"/>
      <c r="H152" s="114"/>
      <c r="I152" s="114"/>
      <c r="J152" s="114"/>
      <c r="K152" s="114"/>
      <c r="L152" s="114"/>
      <c r="M152" s="114"/>
      <c r="N152" s="114"/>
      <c r="O152" s="114"/>
      <c r="P152" s="116"/>
      <c r="Q152" s="114"/>
      <c r="R152" s="116"/>
      <c r="S152" s="114"/>
      <c r="T152" s="114"/>
      <c r="U152" s="114"/>
      <c r="V152" s="114"/>
      <c r="W152" s="114"/>
      <c r="X152" s="114"/>
      <c r="Y152" s="114"/>
      <c r="Z152" s="114"/>
      <c r="AA152" s="114"/>
      <c r="AB152" s="114"/>
      <c r="AC152" s="114"/>
      <c r="AD152" s="116"/>
      <c r="AE152" s="114"/>
      <c r="AF152" s="114"/>
      <c r="AG152" s="114"/>
      <c r="AH152" s="114"/>
      <c r="AI152" s="114"/>
      <c r="AJ152" s="114"/>
      <c r="AK152" s="114"/>
      <c r="AL152" s="114"/>
      <c r="AM152" s="116"/>
      <c r="AN152" s="182"/>
      <c r="AO152" s="114"/>
      <c r="AP152" s="116"/>
      <c r="AQ152" s="182"/>
      <c r="AR152" s="182"/>
    </row>
    <row r="153" spans="1:44" s="14" customFormat="1" ht="23.25" customHeight="1" x14ac:dyDescent="0.25">
      <c r="A153" s="379"/>
      <c r="B153" s="387" t="s">
        <v>243</v>
      </c>
      <c r="C153" s="372" t="s">
        <v>245</v>
      </c>
      <c r="D153" s="129" t="s">
        <v>184</v>
      </c>
      <c r="E153" s="167"/>
      <c r="F153" s="167"/>
      <c r="G153" s="167"/>
      <c r="H153" s="167"/>
      <c r="I153" s="167"/>
      <c r="J153" s="167"/>
      <c r="K153" s="167"/>
      <c r="L153" s="167"/>
      <c r="M153" s="167"/>
      <c r="N153" s="167"/>
      <c r="O153" s="167"/>
      <c r="P153" s="45"/>
      <c r="Q153" s="167"/>
      <c r="R153" s="45"/>
      <c r="S153" s="167"/>
      <c r="T153" s="167"/>
      <c r="U153" s="167"/>
      <c r="V153" s="167"/>
      <c r="W153" s="167"/>
      <c r="X153" s="167"/>
      <c r="Y153" s="167"/>
      <c r="Z153" s="167"/>
      <c r="AA153" s="167"/>
      <c r="AB153" s="167"/>
      <c r="AC153" s="167"/>
      <c r="AD153" s="45"/>
      <c r="AE153" s="167"/>
      <c r="AF153" s="167"/>
      <c r="AG153" s="21">
        <v>0.66666666666666663</v>
      </c>
      <c r="AH153" s="21"/>
      <c r="AI153" s="21">
        <v>0.66666666666666663</v>
      </c>
      <c r="AJ153" s="21"/>
      <c r="AK153" s="21"/>
      <c r="AL153" s="21"/>
      <c r="AM153" s="22">
        <v>1.2</v>
      </c>
      <c r="AN153" s="179"/>
      <c r="AO153" s="167"/>
      <c r="AP153" s="45"/>
      <c r="AQ153" s="179"/>
      <c r="AR153" s="49">
        <v>-0.125</v>
      </c>
    </row>
    <row r="154" spans="1:44" s="14" customFormat="1" ht="23.25" customHeight="1" x14ac:dyDescent="0.25">
      <c r="A154" s="379"/>
      <c r="B154" s="387"/>
      <c r="C154" s="372"/>
      <c r="D154" s="129" t="s">
        <v>300</v>
      </c>
      <c r="E154" s="114"/>
      <c r="F154" s="114"/>
      <c r="G154" s="114"/>
      <c r="H154" s="114"/>
      <c r="I154" s="114"/>
      <c r="J154" s="114"/>
      <c r="K154" s="114"/>
      <c r="L154" s="114"/>
      <c r="M154" s="114"/>
      <c r="N154" s="114"/>
      <c r="O154" s="114"/>
      <c r="P154" s="116"/>
      <c r="Q154" s="114"/>
      <c r="R154" s="116"/>
      <c r="S154" s="114"/>
      <c r="T154" s="114"/>
      <c r="U154" s="114"/>
      <c r="V154" s="114"/>
      <c r="W154" s="114"/>
      <c r="X154" s="114"/>
      <c r="Y154" s="114"/>
      <c r="Z154" s="114"/>
      <c r="AA154" s="114"/>
      <c r="AB154" s="114"/>
      <c r="AC154" s="114"/>
      <c r="AD154" s="116"/>
      <c r="AE154" s="114"/>
      <c r="AF154" s="114"/>
      <c r="AG154" s="59" t="s">
        <v>641</v>
      </c>
      <c r="AH154" s="114"/>
      <c r="AI154" s="59" t="s">
        <v>641</v>
      </c>
      <c r="AJ154" s="114"/>
      <c r="AK154" s="114"/>
      <c r="AL154" s="114"/>
      <c r="AM154" s="60" t="s">
        <v>641</v>
      </c>
      <c r="AN154" s="182"/>
      <c r="AO154" s="114"/>
      <c r="AP154" s="116"/>
      <c r="AQ154" s="182"/>
      <c r="AR154" s="243" t="s">
        <v>641</v>
      </c>
    </row>
    <row r="155" spans="1:44" s="14" customFormat="1" ht="23.25" customHeight="1" x14ac:dyDescent="0.25">
      <c r="A155" s="379"/>
      <c r="B155" s="387" t="s">
        <v>243</v>
      </c>
      <c r="C155" s="372" t="s">
        <v>246</v>
      </c>
      <c r="D155" s="129" t="s">
        <v>185</v>
      </c>
      <c r="E155" s="167"/>
      <c r="F155" s="167"/>
      <c r="G155" s="167"/>
      <c r="H155" s="167"/>
      <c r="I155" s="167"/>
      <c r="J155" s="167"/>
      <c r="K155" s="167"/>
      <c r="L155" s="167"/>
      <c r="M155" s="167"/>
      <c r="N155" s="167"/>
      <c r="O155" s="167"/>
      <c r="P155" s="45"/>
      <c r="Q155" s="167"/>
      <c r="R155" s="45"/>
      <c r="S155" s="167"/>
      <c r="T155" s="167"/>
      <c r="U155" s="167"/>
      <c r="V155" s="167"/>
      <c r="W155" s="167"/>
      <c r="X155" s="167"/>
      <c r="Y155" s="167"/>
      <c r="Z155" s="167"/>
      <c r="AA155" s="167"/>
      <c r="AB155" s="167"/>
      <c r="AC155" s="167"/>
      <c r="AD155" s="45"/>
      <c r="AE155" s="167"/>
      <c r="AF155" s="167"/>
      <c r="AG155" s="21">
        <v>0.5</v>
      </c>
      <c r="AH155" s="167"/>
      <c r="AI155" s="21">
        <v>0.5</v>
      </c>
      <c r="AJ155" s="167"/>
      <c r="AK155" s="167"/>
      <c r="AL155" s="167"/>
      <c r="AM155" s="22">
        <v>1.2</v>
      </c>
      <c r="AN155" s="179"/>
      <c r="AO155" s="167"/>
      <c r="AP155" s="45"/>
      <c r="AQ155" s="179"/>
      <c r="AR155" s="49">
        <v>-0.125</v>
      </c>
    </row>
    <row r="156" spans="1:44" s="14" customFormat="1" ht="23.25" customHeight="1" x14ac:dyDescent="0.25">
      <c r="A156" s="379"/>
      <c r="B156" s="387"/>
      <c r="C156" s="372"/>
      <c r="D156" s="129" t="s">
        <v>301</v>
      </c>
      <c r="E156" s="114"/>
      <c r="F156" s="114"/>
      <c r="G156" s="114"/>
      <c r="H156" s="114"/>
      <c r="I156" s="114"/>
      <c r="J156" s="114"/>
      <c r="K156" s="114"/>
      <c r="L156" s="114"/>
      <c r="M156" s="114"/>
      <c r="N156" s="114"/>
      <c r="O156" s="114"/>
      <c r="P156" s="116"/>
      <c r="Q156" s="114"/>
      <c r="R156" s="116"/>
      <c r="S156" s="114"/>
      <c r="T156" s="114"/>
      <c r="U156" s="114"/>
      <c r="V156" s="114"/>
      <c r="W156" s="114"/>
      <c r="X156" s="114"/>
      <c r="Y156" s="114"/>
      <c r="Z156" s="114"/>
      <c r="AA156" s="114"/>
      <c r="AB156" s="114"/>
      <c r="AC156" s="114"/>
      <c r="AD156" s="116"/>
      <c r="AE156" s="114"/>
      <c r="AF156" s="114"/>
      <c r="AG156" s="59" t="s">
        <v>641</v>
      </c>
      <c r="AH156" s="114"/>
      <c r="AI156" s="59" t="s">
        <v>641</v>
      </c>
      <c r="AJ156" s="114"/>
      <c r="AK156" s="114"/>
      <c r="AL156" s="114"/>
      <c r="AM156" s="60" t="s">
        <v>641</v>
      </c>
      <c r="AN156" s="182"/>
      <c r="AO156" s="114"/>
      <c r="AP156" s="116"/>
      <c r="AQ156" s="182"/>
      <c r="AR156" s="243" t="s">
        <v>641</v>
      </c>
    </row>
    <row r="157" spans="1:44" s="14" customFormat="1" ht="23.25" customHeight="1" x14ac:dyDescent="0.25">
      <c r="A157" s="379"/>
      <c r="B157" s="387" t="s">
        <v>243</v>
      </c>
      <c r="C157" s="372" t="s">
        <v>247</v>
      </c>
      <c r="D157" s="129" t="s">
        <v>186</v>
      </c>
      <c r="E157" s="167"/>
      <c r="F157" s="167"/>
      <c r="G157" s="167"/>
      <c r="H157" s="167"/>
      <c r="I157" s="167"/>
      <c r="J157" s="167"/>
      <c r="K157" s="167"/>
      <c r="L157" s="167"/>
      <c r="M157" s="167"/>
      <c r="N157" s="167"/>
      <c r="O157" s="167"/>
      <c r="P157" s="45"/>
      <c r="Q157" s="167"/>
      <c r="R157" s="45"/>
      <c r="S157" s="167"/>
      <c r="T157" s="167"/>
      <c r="U157" s="167"/>
      <c r="V157" s="167"/>
      <c r="W157" s="167"/>
      <c r="X157" s="167"/>
      <c r="Y157" s="167"/>
      <c r="Z157" s="167"/>
      <c r="AA157" s="167"/>
      <c r="AB157" s="167"/>
      <c r="AC157" s="167"/>
      <c r="AD157" s="45"/>
      <c r="AE157" s="167"/>
      <c r="AF157" s="167"/>
      <c r="AG157" s="21">
        <v>0.5</v>
      </c>
      <c r="AH157" s="167"/>
      <c r="AI157" s="21">
        <v>0.5</v>
      </c>
      <c r="AJ157" s="167"/>
      <c r="AK157" s="167"/>
      <c r="AL157" s="167"/>
      <c r="AM157" s="22">
        <v>1.2</v>
      </c>
      <c r="AN157" s="179"/>
      <c r="AO157" s="167"/>
      <c r="AP157" s="45"/>
      <c r="AQ157" s="179"/>
      <c r="AR157" s="49">
        <v>-0.125</v>
      </c>
    </row>
    <row r="158" spans="1:44" s="14" customFormat="1" ht="23.25" customHeight="1" x14ac:dyDescent="0.25">
      <c r="A158" s="379"/>
      <c r="B158" s="387"/>
      <c r="C158" s="372"/>
      <c r="D158" s="129" t="s">
        <v>302</v>
      </c>
      <c r="E158" s="114"/>
      <c r="F158" s="114"/>
      <c r="G158" s="114"/>
      <c r="H158" s="114"/>
      <c r="I158" s="114"/>
      <c r="J158" s="114"/>
      <c r="K158" s="114"/>
      <c r="L158" s="114"/>
      <c r="M158" s="114"/>
      <c r="N158" s="114"/>
      <c r="O158" s="114"/>
      <c r="P158" s="116"/>
      <c r="Q158" s="114"/>
      <c r="R158" s="116"/>
      <c r="S158" s="114"/>
      <c r="T158" s="114"/>
      <c r="U158" s="114"/>
      <c r="V158" s="114"/>
      <c r="W158" s="114"/>
      <c r="X158" s="114"/>
      <c r="Y158" s="114"/>
      <c r="Z158" s="114"/>
      <c r="AA158" s="114"/>
      <c r="AB158" s="114"/>
      <c r="AC158" s="114"/>
      <c r="AD158" s="116"/>
      <c r="AE158" s="114"/>
      <c r="AF158" s="114"/>
      <c r="AG158" s="59" t="s">
        <v>641</v>
      </c>
      <c r="AH158" s="114"/>
      <c r="AI158" s="59" t="s">
        <v>641</v>
      </c>
      <c r="AJ158" s="114"/>
      <c r="AK158" s="114"/>
      <c r="AL158" s="114"/>
      <c r="AM158" s="60" t="s">
        <v>641</v>
      </c>
      <c r="AN158" s="182"/>
      <c r="AO158" s="114"/>
      <c r="AP158" s="116"/>
      <c r="AQ158" s="182"/>
      <c r="AR158" s="243" t="s">
        <v>641</v>
      </c>
    </row>
    <row r="159" spans="1:44" s="14" customFormat="1" ht="23.25" customHeight="1" x14ac:dyDescent="0.25">
      <c r="A159" s="379"/>
      <c r="B159" s="387" t="s">
        <v>243</v>
      </c>
      <c r="C159" s="372" t="s">
        <v>248</v>
      </c>
      <c r="D159" s="129" t="s">
        <v>187</v>
      </c>
      <c r="E159" s="167"/>
      <c r="F159" s="167"/>
      <c r="G159" s="167"/>
      <c r="H159" s="167"/>
      <c r="I159" s="167"/>
      <c r="J159" s="167"/>
      <c r="K159" s="167"/>
      <c r="L159" s="167"/>
      <c r="M159" s="167"/>
      <c r="N159" s="167"/>
      <c r="O159" s="167"/>
      <c r="P159" s="45"/>
      <c r="Q159" s="167"/>
      <c r="R159" s="45"/>
      <c r="S159" s="167"/>
      <c r="T159" s="167"/>
      <c r="U159" s="167"/>
      <c r="V159" s="167"/>
      <c r="W159" s="167"/>
      <c r="X159" s="167"/>
      <c r="Y159" s="167"/>
      <c r="Z159" s="167"/>
      <c r="AA159" s="167"/>
      <c r="AB159" s="167"/>
      <c r="AC159" s="167"/>
      <c r="AD159" s="45"/>
      <c r="AE159" s="167"/>
      <c r="AF159" s="167"/>
      <c r="AG159" s="167"/>
      <c r="AH159" s="167"/>
      <c r="AI159" s="167"/>
      <c r="AJ159" s="167"/>
      <c r="AK159" s="167"/>
      <c r="AL159" s="167"/>
      <c r="AM159" s="45"/>
      <c r="AN159" s="179"/>
      <c r="AO159" s="167"/>
      <c r="AP159" s="45"/>
      <c r="AQ159" s="179"/>
      <c r="AR159" s="38"/>
    </row>
    <row r="160" spans="1:44" s="14" customFormat="1" ht="23.25" customHeight="1" x14ac:dyDescent="0.25">
      <c r="A160" s="379"/>
      <c r="B160" s="387"/>
      <c r="C160" s="372"/>
      <c r="D160" s="129" t="s">
        <v>303</v>
      </c>
      <c r="E160" s="114"/>
      <c r="F160" s="114"/>
      <c r="G160" s="114"/>
      <c r="H160" s="114"/>
      <c r="I160" s="114"/>
      <c r="J160" s="114"/>
      <c r="K160" s="114"/>
      <c r="L160" s="114"/>
      <c r="M160" s="114"/>
      <c r="N160" s="114"/>
      <c r="O160" s="114"/>
      <c r="P160" s="116"/>
      <c r="Q160" s="114"/>
      <c r="R160" s="116"/>
      <c r="S160" s="114"/>
      <c r="T160" s="114"/>
      <c r="U160" s="114"/>
      <c r="V160" s="114"/>
      <c r="W160" s="114"/>
      <c r="X160" s="114"/>
      <c r="Y160" s="114"/>
      <c r="Z160" s="114"/>
      <c r="AA160" s="114"/>
      <c r="AB160" s="114"/>
      <c r="AC160" s="114"/>
      <c r="AD160" s="116"/>
      <c r="AE160" s="114"/>
      <c r="AF160" s="114"/>
      <c r="AG160" s="114"/>
      <c r="AH160" s="114"/>
      <c r="AI160" s="114"/>
      <c r="AJ160" s="114"/>
      <c r="AK160" s="114"/>
      <c r="AL160" s="114"/>
      <c r="AM160" s="116"/>
      <c r="AN160" s="182"/>
      <c r="AO160" s="114"/>
      <c r="AP160" s="116"/>
      <c r="AQ160" s="182"/>
      <c r="AR160" s="182"/>
    </row>
    <row r="161" spans="1:44" s="14" customFormat="1" ht="23.25" customHeight="1" x14ac:dyDescent="0.25">
      <c r="A161" s="379"/>
      <c r="B161" s="387" t="s">
        <v>243</v>
      </c>
      <c r="C161" s="372" t="s">
        <v>249</v>
      </c>
      <c r="D161" s="129" t="s">
        <v>188</v>
      </c>
      <c r="E161" s="167"/>
      <c r="F161" s="167"/>
      <c r="G161" s="167"/>
      <c r="H161" s="167"/>
      <c r="I161" s="167"/>
      <c r="J161" s="167"/>
      <c r="K161" s="167"/>
      <c r="L161" s="167"/>
      <c r="M161" s="167"/>
      <c r="N161" s="167"/>
      <c r="O161" s="167"/>
      <c r="P161" s="45"/>
      <c r="Q161" s="167"/>
      <c r="R161" s="45"/>
      <c r="S161" s="167"/>
      <c r="T161" s="167"/>
      <c r="U161" s="167"/>
      <c r="V161" s="167"/>
      <c r="W161" s="167"/>
      <c r="X161" s="167"/>
      <c r="Y161" s="167"/>
      <c r="Z161" s="167"/>
      <c r="AA161" s="167"/>
      <c r="AB161" s="167"/>
      <c r="AC161" s="167"/>
      <c r="AD161" s="45"/>
      <c r="AE161" s="167"/>
      <c r="AF161" s="167"/>
      <c r="AG161" s="21">
        <v>0.66666666666666663</v>
      </c>
      <c r="AH161" s="167"/>
      <c r="AI161" s="21">
        <v>0.66666666666666663</v>
      </c>
      <c r="AJ161" s="167"/>
      <c r="AK161" s="167"/>
      <c r="AL161" s="167"/>
      <c r="AM161" s="22">
        <v>1.2</v>
      </c>
      <c r="AN161" s="179"/>
      <c r="AO161" s="167"/>
      <c r="AP161" s="45"/>
      <c r="AQ161" s="179"/>
      <c r="AR161" s="49">
        <v>-0.125</v>
      </c>
    </row>
    <row r="162" spans="1:44" s="14" customFormat="1" ht="23.25" customHeight="1" x14ac:dyDescent="0.25">
      <c r="A162" s="379"/>
      <c r="B162" s="387"/>
      <c r="C162" s="372"/>
      <c r="D162" s="129" t="s">
        <v>304</v>
      </c>
      <c r="E162" s="114"/>
      <c r="F162" s="114"/>
      <c r="G162" s="114"/>
      <c r="H162" s="114"/>
      <c r="I162" s="114"/>
      <c r="J162" s="114"/>
      <c r="K162" s="114"/>
      <c r="L162" s="114"/>
      <c r="M162" s="114"/>
      <c r="N162" s="114"/>
      <c r="O162" s="114"/>
      <c r="P162" s="116"/>
      <c r="Q162" s="114"/>
      <c r="R162" s="116"/>
      <c r="S162" s="114"/>
      <c r="T162" s="114"/>
      <c r="U162" s="114"/>
      <c r="V162" s="114"/>
      <c r="W162" s="114"/>
      <c r="X162" s="114"/>
      <c r="Y162" s="114"/>
      <c r="Z162" s="114"/>
      <c r="AA162" s="114"/>
      <c r="AB162" s="114"/>
      <c r="AC162" s="114"/>
      <c r="AD162" s="116"/>
      <c r="AE162" s="114"/>
      <c r="AF162" s="114"/>
      <c r="AG162" s="59" t="s">
        <v>641</v>
      </c>
      <c r="AH162" s="114"/>
      <c r="AI162" s="59" t="s">
        <v>641</v>
      </c>
      <c r="AJ162" s="114"/>
      <c r="AK162" s="114"/>
      <c r="AL162" s="114"/>
      <c r="AM162" s="60" t="s">
        <v>641</v>
      </c>
      <c r="AN162" s="182"/>
      <c r="AO162" s="114"/>
      <c r="AP162" s="116"/>
      <c r="AQ162" s="182"/>
      <c r="AR162" s="243" t="s">
        <v>641</v>
      </c>
    </row>
    <row r="163" spans="1:44" s="14" customFormat="1" ht="23.25" customHeight="1" x14ac:dyDescent="0.25">
      <c r="A163" s="379"/>
      <c r="B163" s="387" t="s">
        <v>243</v>
      </c>
      <c r="C163" s="372" t="s">
        <v>250</v>
      </c>
      <c r="D163" s="129" t="s">
        <v>189</v>
      </c>
      <c r="E163" s="167"/>
      <c r="F163" s="167"/>
      <c r="G163" s="167"/>
      <c r="H163" s="167"/>
      <c r="I163" s="167"/>
      <c r="J163" s="167"/>
      <c r="K163" s="167"/>
      <c r="L163" s="167"/>
      <c r="M163" s="167"/>
      <c r="N163" s="167"/>
      <c r="O163" s="167"/>
      <c r="P163" s="45"/>
      <c r="Q163" s="167"/>
      <c r="R163" s="45"/>
      <c r="S163" s="167"/>
      <c r="T163" s="167"/>
      <c r="U163" s="167"/>
      <c r="V163" s="167"/>
      <c r="W163" s="167"/>
      <c r="X163" s="167"/>
      <c r="Y163" s="167"/>
      <c r="Z163" s="167"/>
      <c r="AA163" s="167"/>
      <c r="AB163" s="167"/>
      <c r="AC163" s="167"/>
      <c r="AD163" s="45"/>
      <c r="AE163" s="167"/>
      <c r="AF163" s="167"/>
      <c r="AG163" s="21">
        <v>0.5</v>
      </c>
      <c r="AH163" s="167"/>
      <c r="AI163" s="21">
        <v>0.5</v>
      </c>
      <c r="AJ163" s="167"/>
      <c r="AK163" s="167"/>
      <c r="AL163" s="167"/>
      <c r="AM163" s="22">
        <v>1.2</v>
      </c>
      <c r="AN163" s="179"/>
      <c r="AO163" s="167"/>
      <c r="AP163" s="45"/>
      <c r="AQ163" s="179"/>
      <c r="AR163" s="49">
        <v>-0.125</v>
      </c>
    </row>
    <row r="164" spans="1:44" s="14" customFormat="1" ht="23.25" customHeight="1" x14ac:dyDescent="0.25">
      <c r="A164" s="379"/>
      <c r="B164" s="387"/>
      <c r="C164" s="372"/>
      <c r="D164" s="129" t="s">
        <v>305</v>
      </c>
      <c r="E164" s="114"/>
      <c r="F164" s="114"/>
      <c r="G164" s="114"/>
      <c r="H164" s="114"/>
      <c r="I164" s="114"/>
      <c r="J164" s="114"/>
      <c r="K164" s="114"/>
      <c r="L164" s="114"/>
      <c r="M164" s="114"/>
      <c r="N164" s="114"/>
      <c r="O164" s="114"/>
      <c r="P164" s="116"/>
      <c r="Q164" s="114"/>
      <c r="R164" s="116"/>
      <c r="S164" s="114"/>
      <c r="T164" s="114"/>
      <c r="U164" s="114"/>
      <c r="V164" s="114"/>
      <c r="W164" s="114"/>
      <c r="X164" s="114"/>
      <c r="Y164" s="114"/>
      <c r="Z164" s="114"/>
      <c r="AA164" s="114"/>
      <c r="AB164" s="114"/>
      <c r="AC164" s="114"/>
      <c r="AD164" s="116"/>
      <c r="AE164" s="114"/>
      <c r="AF164" s="114"/>
      <c r="AG164" s="59" t="s">
        <v>641</v>
      </c>
      <c r="AH164" s="114"/>
      <c r="AI164" s="59" t="s">
        <v>641</v>
      </c>
      <c r="AJ164" s="114"/>
      <c r="AK164" s="114"/>
      <c r="AL164" s="114"/>
      <c r="AM164" s="60" t="s">
        <v>641</v>
      </c>
      <c r="AN164" s="182"/>
      <c r="AO164" s="114"/>
      <c r="AP164" s="116"/>
      <c r="AQ164" s="182"/>
      <c r="AR164" s="243" t="s">
        <v>641</v>
      </c>
    </row>
    <row r="165" spans="1:44" s="14" customFormat="1" ht="23.25" customHeight="1" x14ac:dyDescent="0.25">
      <c r="A165" s="379"/>
      <c r="B165" s="387" t="s">
        <v>243</v>
      </c>
      <c r="C165" s="372" t="s">
        <v>251</v>
      </c>
      <c r="D165" s="129" t="s">
        <v>190</v>
      </c>
      <c r="E165" s="167"/>
      <c r="F165" s="167"/>
      <c r="G165" s="167"/>
      <c r="H165" s="167"/>
      <c r="I165" s="167"/>
      <c r="J165" s="167"/>
      <c r="K165" s="167"/>
      <c r="L165" s="167"/>
      <c r="M165" s="167"/>
      <c r="N165" s="167"/>
      <c r="O165" s="167"/>
      <c r="P165" s="45"/>
      <c r="Q165" s="167"/>
      <c r="R165" s="45"/>
      <c r="S165" s="167"/>
      <c r="T165" s="167"/>
      <c r="U165" s="167"/>
      <c r="V165" s="167"/>
      <c r="W165" s="167"/>
      <c r="X165" s="167"/>
      <c r="Y165" s="167"/>
      <c r="Z165" s="167"/>
      <c r="AA165" s="167"/>
      <c r="AB165" s="167"/>
      <c r="AC165" s="167"/>
      <c r="AD165" s="45"/>
      <c r="AE165" s="167"/>
      <c r="AF165" s="167"/>
      <c r="AG165" s="21">
        <v>0.5</v>
      </c>
      <c r="AH165" s="167"/>
      <c r="AI165" s="21">
        <v>0.5</v>
      </c>
      <c r="AJ165" s="167"/>
      <c r="AK165" s="167"/>
      <c r="AL165" s="167"/>
      <c r="AM165" s="22">
        <v>1.2</v>
      </c>
      <c r="AN165" s="179"/>
      <c r="AO165" s="167"/>
      <c r="AP165" s="45"/>
      <c r="AQ165" s="179"/>
      <c r="AR165" s="49">
        <v>-0.125</v>
      </c>
    </row>
    <row r="166" spans="1:44" s="14" customFormat="1" ht="23.25" customHeight="1" x14ac:dyDescent="0.25">
      <c r="A166" s="380"/>
      <c r="B166" s="388"/>
      <c r="C166" s="372"/>
      <c r="D166" s="129" t="s">
        <v>306</v>
      </c>
      <c r="E166" s="114"/>
      <c r="F166" s="114"/>
      <c r="G166" s="114"/>
      <c r="H166" s="114"/>
      <c r="I166" s="114"/>
      <c r="J166" s="114"/>
      <c r="K166" s="114"/>
      <c r="L166" s="114"/>
      <c r="M166" s="114"/>
      <c r="N166" s="114"/>
      <c r="O166" s="114"/>
      <c r="P166" s="116"/>
      <c r="Q166" s="114"/>
      <c r="R166" s="116"/>
      <c r="S166" s="114"/>
      <c r="T166" s="114"/>
      <c r="U166" s="114"/>
      <c r="V166" s="114"/>
      <c r="W166" s="114"/>
      <c r="X166" s="114"/>
      <c r="Y166" s="114"/>
      <c r="Z166" s="114"/>
      <c r="AA166" s="114"/>
      <c r="AB166" s="114"/>
      <c r="AC166" s="114"/>
      <c r="AD166" s="116"/>
      <c r="AE166" s="114"/>
      <c r="AF166" s="114"/>
      <c r="AG166" s="59" t="s">
        <v>641</v>
      </c>
      <c r="AH166" s="114"/>
      <c r="AI166" s="59" t="s">
        <v>641</v>
      </c>
      <c r="AJ166" s="114"/>
      <c r="AK166" s="114"/>
      <c r="AL166" s="114"/>
      <c r="AM166" s="60" t="s">
        <v>641</v>
      </c>
      <c r="AN166" s="182"/>
      <c r="AO166" s="114"/>
      <c r="AP166" s="116"/>
      <c r="AQ166" s="182"/>
      <c r="AR166" s="243" t="s">
        <v>641</v>
      </c>
    </row>
    <row r="167" spans="1:44" s="7" customFormat="1" x14ac:dyDescent="0.25">
      <c r="A167" s="378" t="s">
        <v>148</v>
      </c>
      <c r="B167" s="386" t="s">
        <v>252</v>
      </c>
      <c r="C167" s="371" t="s">
        <v>253</v>
      </c>
      <c r="D167" s="128" t="s">
        <v>191</v>
      </c>
      <c r="E167" s="166"/>
      <c r="F167" s="166"/>
      <c r="G167" s="166"/>
      <c r="H167" s="166"/>
      <c r="I167" s="166"/>
      <c r="J167" s="166"/>
      <c r="K167" s="166"/>
      <c r="L167" s="166"/>
      <c r="M167" s="166"/>
      <c r="N167" s="166"/>
      <c r="O167" s="166"/>
      <c r="P167" s="44"/>
      <c r="Q167" s="166"/>
      <c r="R167" s="44"/>
      <c r="S167" s="166"/>
      <c r="T167" s="166"/>
      <c r="U167" s="166"/>
      <c r="V167" s="166"/>
      <c r="W167" s="166"/>
      <c r="X167" s="166"/>
      <c r="Y167" s="166"/>
      <c r="Z167" s="166"/>
      <c r="AA167" s="166"/>
      <c r="AB167" s="166"/>
      <c r="AC167" s="166"/>
      <c r="AD167" s="44"/>
      <c r="AE167" s="29"/>
      <c r="AF167" s="29"/>
      <c r="AG167" s="29"/>
      <c r="AH167" s="29"/>
      <c r="AI167" s="29"/>
      <c r="AJ167" s="29"/>
      <c r="AK167" s="29"/>
      <c r="AL167" s="29"/>
      <c r="AM167" s="30"/>
      <c r="AN167" s="180"/>
      <c r="AO167" s="166"/>
      <c r="AP167" s="44"/>
      <c r="AQ167" s="37"/>
      <c r="AR167" s="37"/>
    </row>
    <row r="168" spans="1:44" s="14" customFormat="1" x14ac:dyDescent="0.25">
      <c r="A168" s="379"/>
      <c r="B168" s="387"/>
      <c r="C168" s="372"/>
      <c r="D168" s="129" t="s">
        <v>307</v>
      </c>
      <c r="E168" s="114"/>
      <c r="F168" s="114"/>
      <c r="G168" s="114"/>
      <c r="H168" s="114"/>
      <c r="I168" s="114"/>
      <c r="J168" s="114"/>
      <c r="K168" s="114"/>
      <c r="L168" s="114"/>
      <c r="M168" s="114"/>
      <c r="N168" s="114"/>
      <c r="O168" s="114"/>
      <c r="P168" s="116"/>
      <c r="Q168" s="114"/>
      <c r="R168" s="116"/>
      <c r="S168" s="114"/>
      <c r="T168" s="114"/>
      <c r="U168" s="114"/>
      <c r="V168" s="114"/>
      <c r="W168" s="114"/>
      <c r="X168" s="114"/>
      <c r="Y168" s="114"/>
      <c r="Z168" s="114"/>
      <c r="AA168" s="114"/>
      <c r="AB168" s="114"/>
      <c r="AC168" s="114"/>
      <c r="AD168" s="116"/>
      <c r="AE168" s="114"/>
      <c r="AF168" s="114"/>
      <c r="AG168" s="114"/>
      <c r="AH168" s="114"/>
      <c r="AI168" s="114"/>
      <c r="AJ168" s="114"/>
      <c r="AK168" s="114"/>
      <c r="AL168" s="114"/>
      <c r="AM168" s="116"/>
      <c r="AN168" s="182"/>
      <c r="AO168" s="114"/>
      <c r="AP168" s="116"/>
      <c r="AQ168" s="182"/>
      <c r="AR168" s="182"/>
    </row>
    <row r="169" spans="1:44" s="14" customFormat="1" x14ac:dyDescent="0.25">
      <c r="A169" s="379"/>
      <c r="B169" s="387" t="s">
        <v>252</v>
      </c>
      <c r="C169" s="372" t="s">
        <v>254</v>
      </c>
      <c r="D169" s="129" t="s">
        <v>192</v>
      </c>
      <c r="E169" s="167"/>
      <c r="F169" s="167"/>
      <c r="G169" s="167"/>
      <c r="H169" s="167"/>
      <c r="I169" s="167"/>
      <c r="J169" s="167"/>
      <c r="K169" s="167"/>
      <c r="L169" s="167"/>
      <c r="M169" s="167"/>
      <c r="N169" s="167"/>
      <c r="O169" s="167"/>
      <c r="P169" s="45"/>
      <c r="Q169" s="167"/>
      <c r="R169" s="45"/>
      <c r="S169" s="167"/>
      <c r="T169" s="167"/>
      <c r="U169" s="167"/>
      <c r="V169" s="167"/>
      <c r="W169" s="167"/>
      <c r="X169" s="167"/>
      <c r="Y169" s="167"/>
      <c r="Z169" s="167"/>
      <c r="AA169" s="167"/>
      <c r="AB169" s="167"/>
      <c r="AC169" s="167"/>
      <c r="AD169" s="45"/>
      <c r="AE169" s="167"/>
      <c r="AF169" s="167"/>
      <c r="AG169" s="167"/>
      <c r="AH169" s="167"/>
      <c r="AI169" s="167"/>
      <c r="AJ169" s="167">
        <v>1.2</v>
      </c>
      <c r="AK169" s="167"/>
      <c r="AL169" s="167"/>
      <c r="AM169" s="45"/>
      <c r="AN169" s="179"/>
      <c r="AO169" s="167"/>
      <c r="AP169" s="45"/>
      <c r="AQ169" s="179"/>
      <c r="AR169" s="49">
        <v>-0.125</v>
      </c>
    </row>
    <row r="170" spans="1:44" s="14" customFormat="1" x14ac:dyDescent="0.25">
      <c r="A170" s="379"/>
      <c r="B170" s="387"/>
      <c r="C170" s="372"/>
      <c r="D170" s="129" t="s">
        <v>308</v>
      </c>
      <c r="E170" s="114"/>
      <c r="F170" s="114"/>
      <c r="G170" s="114"/>
      <c r="H170" s="114"/>
      <c r="I170" s="114"/>
      <c r="J170" s="114"/>
      <c r="K170" s="114"/>
      <c r="L170" s="114"/>
      <c r="M170" s="114"/>
      <c r="N170" s="114"/>
      <c r="O170" s="114"/>
      <c r="P170" s="116"/>
      <c r="Q170" s="114"/>
      <c r="R170" s="116"/>
      <c r="S170" s="114"/>
      <c r="T170" s="114"/>
      <c r="U170" s="114"/>
      <c r="V170" s="114"/>
      <c r="W170" s="114"/>
      <c r="X170" s="114"/>
      <c r="Y170" s="114"/>
      <c r="Z170" s="114"/>
      <c r="AA170" s="114"/>
      <c r="AB170" s="114"/>
      <c r="AC170" s="114"/>
      <c r="AD170" s="116"/>
      <c r="AE170" s="114"/>
      <c r="AF170" s="114"/>
      <c r="AG170" s="114"/>
      <c r="AH170" s="114"/>
      <c r="AI170" s="114"/>
      <c r="AJ170" s="59" t="s">
        <v>641</v>
      </c>
      <c r="AK170" s="114"/>
      <c r="AL170" s="114"/>
      <c r="AM170" s="116"/>
      <c r="AN170" s="182"/>
      <c r="AO170" s="114"/>
      <c r="AP170" s="116"/>
      <c r="AQ170" s="182"/>
      <c r="AR170" s="243" t="s">
        <v>641</v>
      </c>
    </row>
    <row r="171" spans="1:44" s="14" customFormat="1" x14ac:dyDescent="0.25">
      <c r="A171" s="379"/>
      <c r="B171" s="387" t="s">
        <v>252</v>
      </c>
      <c r="C171" s="372" t="s">
        <v>255</v>
      </c>
      <c r="D171" s="129" t="s">
        <v>193</v>
      </c>
      <c r="E171" s="167"/>
      <c r="F171" s="167"/>
      <c r="G171" s="167"/>
      <c r="H171" s="167"/>
      <c r="I171" s="167"/>
      <c r="J171" s="167"/>
      <c r="K171" s="167"/>
      <c r="L171" s="167"/>
      <c r="M171" s="167"/>
      <c r="N171" s="167"/>
      <c r="O171" s="167"/>
      <c r="P171" s="45"/>
      <c r="Q171" s="167"/>
      <c r="R171" s="45"/>
      <c r="S171" s="167"/>
      <c r="T171" s="167"/>
      <c r="U171" s="167"/>
      <c r="V171" s="167"/>
      <c r="W171" s="167"/>
      <c r="X171" s="167"/>
      <c r="Y171" s="167"/>
      <c r="Z171" s="167"/>
      <c r="AA171" s="167"/>
      <c r="AB171" s="167"/>
      <c r="AC171" s="167"/>
      <c r="AD171" s="45"/>
      <c r="AE171" s="167"/>
      <c r="AF171" s="167"/>
      <c r="AG171" s="167"/>
      <c r="AH171" s="167"/>
      <c r="AI171" s="167"/>
      <c r="AJ171" s="21">
        <v>0.1</v>
      </c>
      <c r="AK171" s="167"/>
      <c r="AL171" s="167"/>
      <c r="AM171" s="45"/>
      <c r="AN171" s="179"/>
      <c r="AO171" s="167"/>
      <c r="AP171" s="45"/>
      <c r="AQ171" s="179"/>
      <c r="AR171" s="49">
        <v>-0.25</v>
      </c>
    </row>
    <row r="172" spans="1:44" s="14" customFormat="1" x14ac:dyDescent="0.25">
      <c r="A172" s="380"/>
      <c r="B172" s="388"/>
      <c r="C172" s="373"/>
      <c r="D172" s="129" t="s">
        <v>309</v>
      </c>
      <c r="E172" s="114"/>
      <c r="F172" s="114"/>
      <c r="G172" s="114"/>
      <c r="H172" s="114"/>
      <c r="I172" s="114"/>
      <c r="J172" s="114"/>
      <c r="K172" s="114"/>
      <c r="L172" s="114"/>
      <c r="M172" s="114"/>
      <c r="N172" s="114"/>
      <c r="O172" s="114"/>
      <c r="P172" s="116"/>
      <c r="Q172" s="114"/>
      <c r="R172" s="116"/>
      <c r="S172" s="114"/>
      <c r="T172" s="114"/>
      <c r="U172" s="114"/>
      <c r="V172" s="114"/>
      <c r="W172" s="114"/>
      <c r="X172" s="114"/>
      <c r="Y172" s="114"/>
      <c r="Z172" s="114"/>
      <c r="AA172" s="114"/>
      <c r="AB172" s="114"/>
      <c r="AC172" s="114"/>
      <c r="AD172" s="116"/>
      <c r="AE172" s="114"/>
      <c r="AF172" s="114"/>
      <c r="AG172" s="114"/>
      <c r="AH172" s="114"/>
      <c r="AI172" s="114"/>
      <c r="AJ172" s="59" t="s">
        <v>641</v>
      </c>
      <c r="AK172" s="114"/>
      <c r="AL172" s="114"/>
      <c r="AM172" s="116"/>
      <c r="AN172" s="182"/>
      <c r="AO172" s="114"/>
      <c r="AP172" s="116"/>
      <c r="AQ172" s="182"/>
      <c r="AR172" s="243" t="s">
        <v>641</v>
      </c>
    </row>
    <row r="173" spans="1:44" s="7" customFormat="1" x14ac:dyDescent="0.25">
      <c r="A173" s="378" t="s">
        <v>148</v>
      </c>
      <c r="B173" s="386" t="s">
        <v>256</v>
      </c>
      <c r="C173" s="371" t="s">
        <v>257</v>
      </c>
      <c r="D173" s="128" t="s">
        <v>194</v>
      </c>
      <c r="E173" s="166"/>
      <c r="F173" s="166"/>
      <c r="G173" s="166"/>
      <c r="H173" s="166"/>
      <c r="I173" s="166"/>
      <c r="J173" s="166"/>
      <c r="K173" s="166"/>
      <c r="L173" s="166"/>
      <c r="M173" s="166"/>
      <c r="N173" s="166"/>
      <c r="O173" s="166"/>
      <c r="P173" s="44"/>
      <c r="Q173" s="166"/>
      <c r="R173" s="44"/>
      <c r="S173" s="166"/>
      <c r="T173" s="166"/>
      <c r="U173" s="166"/>
      <c r="V173" s="166"/>
      <c r="W173" s="166"/>
      <c r="X173" s="166"/>
      <c r="Y173" s="166"/>
      <c r="Z173" s="166"/>
      <c r="AA173" s="166"/>
      <c r="AB173" s="166"/>
      <c r="AC173" s="166"/>
      <c r="AD173" s="44"/>
      <c r="AE173" s="29"/>
      <c r="AF173" s="29"/>
      <c r="AG173" s="29"/>
      <c r="AH173" s="29"/>
      <c r="AI173" s="29"/>
      <c r="AJ173" s="29"/>
      <c r="AK173" s="29"/>
      <c r="AL173" s="29"/>
      <c r="AM173" s="30"/>
      <c r="AN173" s="180"/>
      <c r="AO173" s="166"/>
      <c r="AP173" s="44"/>
      <c r="AQ173" s="37"/>
      <c r="AR173" s="37"/>
    </row>
    <row r="174" spans="1:44" s="14" customFormat="1" x14ac:dyDescent="0.25">
      <c r="A174" s="379"/>
      <c r="B174" s="387"/>
      <c r="C174" s="372"/>
      <c r="D174" s="129" t="s">
        <v>310</v>
      </c>
      <c r="E174" s="114"/>
      <c r="F174" s="114"/>
      <c r="G174" s="114"/>
      <c r="H174" s="114"/>
      <c r="I174" s="114"/>
      <c r="J174" s="114"/>
      <c r="K174" s="114"/>
      <c r="L174" s="114"/>
      <c r="M174" s="114"/>
      <c r="N174" s="114"/>
      <c r="O174" s="114"/>
      <c r="P174" s="116"/>
      <c r="Q174" s="114"/>
      <c r="R174" s="116"/>
      <c r="S174" s="114"/>
      <c r="T174" s="114"/>
      <c r="U174" s="114"/>
      <c r="V174" s="114"/>
      <c r="W174" s="114"/>
      <c r="X174" s="114"/>
      <c r="Y174" s="114"/>
      <c r="Z174" s="114"/>
      <c r="AA174" s="114"/>
      <c r="AB174" s="114"/>
      <c r="AC174" s="114"/>
      <c r="AD174" s="116"/>
      <c r="AE174" s="114"/>
      <c r="AF174" s="114"/>
      <c r="AG174" s="114"/>
      <c r="AH174" s="114"/>
      <c r="AI174" s="114"/>
      <c r="AJ174" s="114"/>
      <c r="AK174" s="114"/>
      <c r="AL174" s="114"/>
      <c r="AM174" s="116"/>
      <c r="AN174" s="182"/>
      <c r="AO174" s="114"/>
      <c r="AP174" s="116"/>
      <c r="AQ174" s="182"/>
      <c r="AR174" s="182"/>
    </row>
    <row r="175" spans="1:44" s="14" customFormat="1" x14ac:dyDescent="0.25">
      <c r="A175" s="379"/>
      <c r="B175" s="387" t="s">
        <v>256</v>
      </c>
      <c r="C175" s="372" t="s">
        <v>258</v>
      </c>
      <c r="D175" s="129" t="s">
        <v>195</v>
      </c>
      <c r="E175" s="167"/>
      <c r="F175" s="167"/>
      <c r="G175" s="167"/>
      <c r="H175" s="167"/>
      <c r="I175" s="167"/>
      <c r="J175" s="167"/>
      <c r="K175" s="167"/>
      <c r="L175" s="167"/>
      <c r="M175" s="167"/>
      <c r="N175" s="167"/>
      <c r="O175" s="167"/>
      <c r="P175" s="45"/>
      <c r="Q175" s="167"/>
      <c r="R175" s="45"/>
      <c r="S175" s="167"/>
      <c r="T175" s="167"/>
      <c r="U175" s="167"/>
      <c r="V175" s="167"/>
      <c r="W175" s="167"/>
      <c r="X175" s="167"/>
      <c r="Y175" s="167"/>
      <c r="Z175" s="167"/>
      <c r="AA175" s="167"/>
      <c r="AB175" s="167"/>
      <c r="AC175" s="167"/>
      <c r="AD175" s="45"/>
      <c r="AE175" s="21"/>
      <c r="AF175" s="21"/>
      <c r="AG175" s="21"/>
      <c r="AH175" s="21"/>
      <c r="AI175" s="21"/>
      <c r="AJ175" s="21"/>
      <c r="AK175" s="21">
        <v>1.2</v>
      </c>
      <c r="AL175" s="21"/>
      <c r="AM175" s="22"/>
      <c r="AN175" s="179"/>
      <c r="AO175" s="167"/>
      <c r="AP175" s="45"/>
      <c r="AQ175" s="38"/>
      <c r="AR175" s="49">
        <v>-0.125</v>
      </c>
    </row>
    <row r="176" spans="1:44" s="14" customFormat="1" x14ac:dyDescent="0.25">
      <c r="A176" s="379"/>
      <c r="B176" s="387"/>
      <c r="C176" s="372"/>
      <c r="D176" s="129" t="s">
        <v>311</v>
      </c>
      <c r="E176" s="114"/>
      <c r="F176" s="114"/>
      <c r="G176" s="114"/>
      <c r="H176" s="114"/>
      <c r="I176" s="114"/>
      <c r="J176" s="114"/>
      <c r="K176" s="114"/>
      <c r="L176" s="114"/>
      <c r="M176" s="114"/>
      <c r="N176" s="114"/>
      <c r="O176" s="114"/>
      <c r="P176" s="116"/>
      <c r="Q176" s="114"/>
      <c r="R176" s="116"/>
      <c r="S176" s="114"/>
      <c r="T176" s="114"/>
      <c r="U176" s="114"/>
      <c r="V176" s="114"/>
      <c r="W176" s="114"/>
      <c r="X176" s="114"/>
      <c r="Y176" s="114"/>
      <c r="Z176" s="114"/>
      <c r="AA176" s="114"/>
      <c r="AB176" s="114"/>
      <c r="AC176" s="114"/>
      <c r="AD176" s="116"/>
      <c r="AE176" s="114"/>
      <c r="AF176" s="114"/>
      <c r="AG176" s="114"/>
      <c r="AH176" s="114"/>
      <c r="AI176" s="114"/>
      <c r="AJ176" s="114"/>
      <c r="AK176" s="59" t="s">
        <v>641</v>
      </c>
      <c r="AL176" s="114"/>
      <c r="AM176" s="116"/>
      <c r="AN176" s="182"/>
      <c r="AO176" s="114"/>
      <c r="AP176" s="116"/>
      <c r="AQ176" s="182"/>
      <c r="AR176" s="243" t="s">
        <v>641</v>
      </c>
    </row>
    <row r="177" spans="1:44" s="14" customFormat="1" x14ac:dyDescent="0.25">
      <c r="A177" s="379"/>
      <c r="B177" s="387" t="s">
        <v>256</v>
      </c>
      <c r="C177" s="372" t="s">
        <v>259</v>
      </c>
      <c r="D177" s="129" t="s">
        <v>196</v>
      </c>
      <c r="E177" s="167"/>
      <c r="F177" s="167"/>
      <c r="G177" s="167"/>
      <c r="H177" s="167"/>
      <c r="I177" s="167"/>
      <c r="J177" s="167"/>
      <c r="K177" s="167"/>
      <c r="L177" s="167"/>
      <c r="M177" s="167"/>
      <c r="N177" s="167"/>
      <c r="O177" s="167"/>
      <c r="P177" s="45"/>
      <c r="Q177" s="167"/>
      <c r="R177" s="45"/>
      <c r="S177" s="167"/>
      <c r="T177" s="167"/>
      <c r="U177" s="167"/>
      <c r="V177" s="167"/>
      <c r="W177" s="167"/>
      <c r="X177" s="167"/>
      <c r="Y177" s="167"/>
      <c r="Z177" s="167"/>
      <c r="AA177" s="167"/>
      <c r="AB177" s="167"/>
      <c r="AC177" s="167"/>
      <c r="AD177" s="45"/>
      <c r="AE177" s="167"/>
      <c r="AF177" s="167"/>
      <c r="AG177" s="167"/>
      <c r="AH177" s="167"/>
      <c r="AI177" s="167"/>
      <c r="AJ177" s="167"/>
      <c r="AK177" s="21">
        <v>0.1</v>
      </c>
      <c r="AL177" s="167"/>
      <c r="AM177" s="45"/>
      <c r="AN177" s="179"/>
      <c r="AO177" s="167"/>
      <c r="AP177" s="45"/>
      <c r="AQ177" s="179"/>
      <c r="AR177" s="49">
        <v>-0.25</v>
      </c>
    </row>
    <row r="178" spans="1:44" s="14" customFormat="1" x14ac:dyDescent="0.25">
      <c r="A178" s="380"/>
      <c r="B178" s="388"/>
      <c r="C178" s="373"/>
      <c r="D178" s="352" t="s">
        <v>312</v>
      </c>
      <c r="E178" s="114"/>
      <c r="F178" s="114"/>
      <c r="G178" s="114"/>
      <c r="H178" s="114"/>
      <c r="I178" s="171"/>
      <c r="J178" s="171"/>
      <c r="K178" s="114"/>
      <c r="L178" s="114"/>
      <c r="M178" s="114"/>
      <c r="N178" s="114"/>
      <c r="O178" s="114"/>
      <c r="P178" s="116"/>
      <c r="Q178" s="114"/>
      <c r="R178" s="116"/>
      <c r="S178" s="114"/>
      <c r="T178" s="114"/>
      <c r="U178" s="114"/>
      <c r="V178" s="114"/>
      <c r="W178" s="114"/>
      <c r="X178" s="114"/>
      <c r="Y178" s="114"/>
      <c r="Z178" s="114"/>
      <c r="AA178" s="114"/>
      <c r="AB178" s="114"/>
      <c r="AC178" s="114"/>
      <c r="AD178" s="116"/>
      <c r="AE178" s="114"/>
      <c r="AF178" s="114"/>
      <c r="AG178" s="114"/>
      <c r="AH178" s="114"/>
      <c r="AI178" s="114"/>
      <c r="AJ178" s="114"/>
      <c r="AK178" s="59" t="s">
        <v>641</v>
      </c>
      <c r="AL178" s="114"/>
      <c r="AM178" s="116"/>
      <c r="AN178" s="182"/>
      <c r="AO178" s="114"/>
      <c r="AP178" s="116"/>
      <c r="AQ178" s="182"/>
      <c r="AR178" s="243" t="s">
        <v>641</v>
      </c>
    </row>
    <row r="179" spans="1:44" s="5" customFormat="1" x14ac:dyDescent="0.25">
      <c r="A179" s="6"/>
      <c r="B179" s="6"/>
      <c r="C179" s="6"/>
      <c r="D179" s="353"/>
      <c r="P179" s="17"/>
      <c r="R179" s="17"/>
      <c r="AD179" s="17"/>
      <c r="AM179" s="17"/>
      <c r="AN179" s="35"/>
      <c r="AP179" s="17"/>
      <c r="AQ179" s="35"/>
      <c r="AR179" s="35"/>
    </row>
  </sheetData>
  <mergeCells count="135">
    <mergeCell ref="C173:C174"/>
    <mergeCell ref="C175:C176"/>
    <mergeCell ref="C177:C178"/>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33:C34"/>
    <mergeCell ref="C35:C36"/>
    <mergeCell ref="C37:C38"/>
    <mergeCell ref="C39:C40"/>
    <mergeCell ref="C41:C42"/>
    <mergeCell ref="C63:C64"/>
    <mergeCell ref="C65:C66"/>
    <mergeCell ref="C67:C68"/>
    <mergeCell ref="C87:C88"/>
    <mergeCell ref="C53:C54"/>
    <mergeCell ref="C55:C56"/>
    <mergeCell ref="C57:C58"/>
    <mergeCell ref="C59:C60"/>
    <mergeCell ref="C61:C62"/>
    <mergeCell ref="C69:C70"/>
    <mergeCell ref="C71:C72"/>
    <mergeCell ref="C73:C74"/>
    <mergeCell ref="C75:C76"/>
    <mergeCell ref="C77:C78"/>
    <mergeCell ref="C91:C92"/>
    <mergeCell ref="C93:C94"/>
    <mergeCell ref="C95:C96"/>
    <mergeCell ref="C97:C98"/>
    <mergeCell ref="C99:C100"/>
    <mergeCell ref="C43:C44"/>
    <mergeCell ref="C45:C46"/>
    <mergeCell ref="C47:C48"/>
    <mergeCell ref="C49:C50"/>
    <mergeCell ref="C51:C52"/>
    <mergeCell ref="C89:C90"/>
    <mergeCell ref="C111:C112"/>
    <mergeCell ref="C79:C80"/>
    <mergeCell ref="C81:C82"/>
    <mergeCell ref="C83:C84"/>
    <mergeCell ref="C85:C86"/>
    <mergeCell ref="B151:B166"/>
    <mergeCell ref="B167:B172"/>
    <mergeCell ref="B173:B178"/>
    <mergeCell ref="C7:C8"/>
    <mergeCell ref="C9:C10"/>
    <mergeCell ref="C11:C12"/>
    <mergeCell ref="C13:C14"/>
    <mergeCell ref="C15:C16"/>
    <mergeCell ref="C17:C18"/>
    <mergeCell ref="C19:C20"/>
    <mergeCell ref="C21:C22"/>
    <mergeCell ref="C23:C24"/>
    <mergeCell ref="C25:C26"/>
    <mergeCell ref="C27:C28"/>
    <mergeCell ref="C29:C30"/>
    <mergeCell ref="C31:C32"/>
    <mergeCell ref="B97:B106"/>
    <mergeCell ref="B107:B112"/>
    <mergeCell ref="B113:B122"/>
    <mergeCell ref="A173:A178"/>
    <mergeCell ref="B7:B12"/>
    <mergeCell ref="B13:B18"/>
    <mergeCell ref="B19:B22"/>
    <mergeCell ref="B23:B26"/>
    <mergeCell ref="B27:B34"/>
    <mergeCell ref="B35:B40"/>
    <mergeCell ref="B41:B48"/>
    <mergeCell ref="B49:B52"/>
    <mergeCell ref="B53:B58"/>
    <mergeCell ref="B59:B64"/>
    <mergeCell ref="B65:B68"/>
    <mergeCell ref="B69:B86"/>
    <mergeCell ref="B87:B96"/>
    <mergeCell ref="B123:B128"/>
    <mergeCell ref="B129:B150"/>
    <mergeCell ref="A113:A122"/>
    <mergeCell ref="A123:A128"/>
    <mergeCell ref="A129:A150"/>
    <mergeCell ref="A151:A166"/>
    <mergeCell ref="A167:A172"/>
    <mergeCell ref="A65:A68"/>
    <mergeCell ref="A69:A86"/>
    <mergeCell ref="A87:A96"/>
    <mergeCell ref="A3:B5"/>
    <mergeCell ref="Q1:R1"/>
    <mergeCell ref="S1:AD1"/>
    <mergeCell ref="AO1:AP1"/>
    <mergeCell ref="AE1:AM1"/>
    <mergeCell ref="E1:P1"/>
    <mergeCell ref="A1:D2"/>
    <mergeCell ref="A97:A106"/>
    <mergeCell ref="A107:A112"/>
    <mergeCell ref="A35:A40"/>
    <mergeCell ref="A41:A48"/>
    <mergeCell ref="A49:A52"/>
    <mergeCell ref="A53:A58"/>
    <mergeCell ref="A59:A64"/>
    <mergeCell ref="A7:A12"/>
    <mergeCell ref="A13:A18"/>
    <mergeCell ref="A19:A22"/>
    <mergeCell ref="A23:A26"/>
    <mergeCell ref="A27:A34"/>
    <mergeCell ref="C101:C102"/>
    <mergeCell ref="C103:C104"/>
    <mergeCell ref="C105:C106"/>
    <mergeCell ref="C107:C108"/>
    <mergeCell ref="C109:C1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90" zoomScaleNormal="90" workbookViewId="0"/>
  </sheetViews>
  <sheetFormatPr baseColWidth="10" defaultColWidth="11.42578125" defaultRowHeight="15" x14ac:dyDescent="0.25"/>
  <cols>
    <col min="1" max="1" width="22.140625" style="345" customWidth="1"/>
    <col min="2" max="2" width="58" style="291" bestFit="1" customWidth="1"/>
    <col min="3" max="3" width="15" style="291" bestFit="1" customWidth="1"/>
    <col min="4" max="4" width="11.42578125" style="293" bestFit="1" customWidth="1"/>
    <col min="5" max="5" width="49.42578125" style="61" bestFit="1" customWidth="1"/>
    <col min="6" max="16384" width="11.42578125" style="279"/>
  </cols>
  <sheetData>
    <row r="1" spans="1:8" s="246" customFormat="1" ht="37.5" customHeight="1" x14ac:dyDescent="0.25">
      <c r="A1" s="343" t="s">
        <v>827</v>
      </c>
      <c r="B1" s="280" t="s">
        <v>360</v>
      </c>
      <c r="C1" s="280" t="s">
        <v>361</v>
      </c>
      <c r="D1" s="281" t="s">
        <v>469</v>
      </c>
      <c r="E1" s="282" t="s">
        <v>475</v>
      </c>
    </row>
    <row r="2" spans="1:8" ht="17.25" x14ac:dyDescent="0.25">
      <c r="A2" s="424" t="s">
        <v>457</v>
      </c>
      <c r="B2" s="283" t="s">
        <v>898</v>
      </c>
      <c r="C2" s="284" t="s">
        <v>362</v>
      </c>
      <c r="D2" s="271">
        <v>4.12</v>
      </c>
      <c r="E2" s="269" t="s">
        <v>816</v>
      </c>
    </row>
    <row r="3" spans="1:8" ht="17.25" x14ac:dyDescent="0.25">
      <c r="A3" s="424"/>
      <c r="B3" s="283" t="s">
        <v>899</v>
      </c>
      <c r="C3" s="284" t="s">
        <v>363</v>
      </c>
      <c r="D3" s="285">
        <v>10</v>
      </c>
      <c r="E3" s="269" t="s">
        <v>812</v>
      </c>
    </row>
    <row r="4" spans="1:8" ht="17.25" x14ac:dyDescent="0.25">
      <c r="A4" s="424"/>
      <c r="B4" s="283" t="s">
        <v>900</v>
      </c>
      <c r="C4" s="286" t="s">
        <v>364</v>
      </c>
      <c r="D4" s="271">
        <v>0.56000000000000005</v>
      </c>
      <c r="E4" s="269" t="s">
        <v>817</v>
      </c>
    </row>
    <row r="5" spans="1:8" ht="17.25" x14ac:dyDescent="0.25">
      <c r="A5" s="424"/>
      <c r="B5" s="283" t="s">
        <v>901</v>
      </c>
      <c r="C5" s="284" t="s">
        <v>366</v>
      </c>
      <c r="D5" s="271">
        <v>358</v>
      </c>
      <c r="E5" s="269" t="s">
        <v>818</v>
      </c>
    </row>
    <row r="6" spans="1:8" ht="17.25" x14ac:dyDescent="0.25">
      <c r="A6" s="424"/>
      <c r="B6" s="283" t="s">
        <v>902</v>
      </c>
      <c r="C6" s="284" t="s">
        <v>367</v>
      </c>
      <c r="D6" s="285">
        <v>150</v>
      </c>
      <c r="E6" s="270" t="s">
        <v>641</v>
      </c>
    </row>
    <row r="7" spans="1:8" ht="17.25" x14ac:dyDescent="0.25">
      <c r="A7" s="424"/>
      <c r="B7" s="283" t="s">
        <v>903</v>
      </c>
      <c r="C7" s="284" t="s">
        <v>368</v>
      </c>
      <c r="D7" s="285">
        <v>200</v>
      </c>
      <c r="E7" s="270" t="s">
        <v>641</v>
      </c>
    </row>
    <row r="8" spans="1:8" x14ac:dyDescent="0.25">
      <c r="A8" s="424"/>
      <c r="B8" s="283" t="s">
        <v>931</v>
      </c>
      <c r="C8" s="284" t="s">
        <v>369</v>
      </c>
      <c r="D8" s="285">
        <v>0.25</v>
      </c>
      <c r="E8" s="270" t="s">
        <v>641</v>
      </c>
    </row>
    <row r="9" spans="1:8" x14ac:dyDescent="0.25">
      <c r="A9" s="424"/>
      <c r="B9" s="283" t="s">
        <v>1072</v>
      </c>
      <c r="C9" s="284" t="s">
        <v>370</v>
      </c>
      <c r="D9" s="271">
        <v>3.16</v>
      </c>
      <c r="E9" s="269" t="s">
        <v>818</v>
      </c>
      <c r="H9" s="292"/>
    </row>
    <row r="10" spans="1:8" x14ac:dyDescent="0.25">
      <c r="A10" s="424"/>
      <c r="B10" s="283" t="s">
        <v>1073</v>
      </c>
      <c r="C10" s="284" t="s">
        <v>371</v>
      </c>
      <c r="D10" s="271">
        <v>3.8</v>
      </c>
      <c r="E10" s="269" t="s">
        <v>818</v>
      </c>
      <c r="H10" s="292"/>
    </row>
    <row r="11" spans="1:8" ht="17.25" x14ac:dyDescent="0.25">
      <c r="A11" s="424"/>
      <c r="B11" s="283" t="s">
        <v>904</v>
      </c>
      <c r="C11" s="284" t="s">
        <v>372</v>
      </c>
      <c r="D11" s="271">
        <v>75</v>
      </c>
      <c r="E11" s="270" t="s">
        <v>641</v>
      </c>
      <c r="H11" s="292"/>
    </row>
    <row r="12" spans="1:8" ht="17.25" x14ac:dyDescent="0.25">
      <c r="A12" s="424"/>
      <c r="B12" s="283" t="s">
        <v>905</v>
      </c>
      <c r="C12" s="284" t="s">
        <v>373</v>
      </c>
      <c r="D12" s="285">
        <v>1650</v>
      </c>
      <c r="E12" s="270" t="s">
        <v>641</v>
      </c>
      <c r="H12" s="292"/>
    </row>
    <row r="13" spans="1:8" x14ac:dyDescent="0.25">
      <c r="A13" s="424"/>
      <c r="B13" s="283" t="s">
        <v>1074</v>
      </c>
      <c r="C13" s="284" t="s">
        <v>374</v>
      </c>
      <c r="D13" s="271">
        <v>3.79</v>
      </c>
      <c r="E13" s="269" t="s">
        <v>818</v>
      </c>
      <c r="H13" s="292"/>
    </row>
    <row r="14" spans="1:8" x14ac:dyDescent="0.25">
      <c r="A14" s="424"/>
      <c r="B14" s="283" t="s">
        <v>1075</v>
      </c>
      <c r="C14" s="284" t="s">
        <v>375</v>
      </c>
      <c r="D14" s="271">
        <v>4.1900000000000004</v>
      </c>
      <c r="E14" s="269" t="s">
        <v>818</v>
      </c>
      <c r="H14" s="292"/>
    </row>
    <row r="15" spans="1:8" ht="17.25" x14ac:dyDescent="0.25">
      <c r="A15" s="424"/>
      <c r="B15" s="283" t="s">
        <v>906</v>
      </c>
      <c r="C15" s="284" t="s">
        <v>376</v>
      </c>
      <c r="D15" s="271">
        <v>165</v>
      </c>
      <c r="E15" s="270" t="s">
        <v>641</v>
      </c>
      <c r="H15" s="292"/>
    </row>
    <row r="16" spans="1:8" ht="17.25" x14ac:dyDescent="0.25">
      <c r="A16" s="424"/>
      <c r="B16" s="283" t="s">
        <v>907</v>
      </c>
      <c r="C16" s="284" t="s">
        <v>377</v>
      </c>
      <c r="D16" s="285">
        <v>2000</v>
      </c>
      <c r="E16" s="270" t="s">
        <v>641</v>
      </c>
      <c r="H16" s="292"/>
    </row>
    <row r="17" spans="1:8" x14ac:dyDescent="0.25">
      <c r="A17" s="424"/>
      <c r="B17" s="283" t="s">
        <v>1076</v>
      </c>
      <c r="C17" s="284" t="s">
        <v>378</v>
      </c>
      <c r="D17" s="271">
        <v>3.79</v>
      </c>
      <c r="E17" s="269" t="s">
        <v>818</v>
      </c>
      <c r="H17" s="292"/>
    </row>
    <row r="18" spans="1:8" x14ac:dyDescent="0.25">
      <c r="A18" s="424"/>
      <c r="B18" s="283" t="s">
        <v>1077</v>
      </c>
      <c r="C18" s="284" t="s">
        <v>379</v>
      </c>
      <c r="D18" s="271">
        <v>4.1900000000000004</v>
      </c>
      <c r="E18" s="269" t="s">
        <v>818</v>
      </c>
      <c r="H18" s="292"/>
    </row>
    <row r="19" spans="1:8" ht="17.25" x14ac:dyDescent="0.25">
      <c r="A19" s="424"/>
      <c r="B19" s="283" t="s">
        <v>914</v>
      </c>
      <c r="C19" s="284" t="s">
        <v>380</v>
      </c>
      <c r="D19" s="271">
        <v>165</v>
      </c>
      <c r="E19" s="270" t="s">
        <v>641</v>
      </c>
      <c r="H19" s="292"/>
    </row>
    <row r="20" spans="1:8" ht="17.25" x14ac:dyDescent="0.25">
      <c r="A20" s="424"/>
      <c r="B20" s="283" t="s">
        <v>915</v>
      </c>
      <c r="C20" s="284" t="s">
        <v>381</v>
      </c>
      <c r="D20" s="285">
        <v>2370</v>
      </c>
      <c r="E20" s="270" t="s">
        <v>641</v>
      </c>
      <c r="H20" s="292"/>
    </row>
    <row r="21" spans="1:8" x14ac:dyDescent="0.25">
      <c r="A21" s="424"/>
      <c r="B21" s="283" t="s">
        <v>1050</v>
      </c>
      <c r="C21" s="284" t="s">
        <v>382</v>
      </c>
      <c r="D21" s="271">
        <v>248</v>
      </c>
      <c r="E21" s="269" t="s">
        <v>817</v>
      </c>
      <c r="H21" s="292"/>
    </row>
    <row r="22" spans="1:8" x14ac:dyDescent="0.25">
      <c r="A22" s="424"/>
      <c r="B22" s="283" t="s">
        <v>1051</v>
      </c>
      <c r="C22" s="284" t="s">
        <v>383</v>
      </c>
      <c r="D22" s="271">
        <v>325</v>
      </c>
      <c r="E22" s="269" t="s">
        <v>817</v>
      </c>
      <c r="H22" s="292"/>
    </row>
    <row r="23" spans="1:8" x14ac:dyDescent="0.25">
      <c r="A23" s="424"/>
      <c r="B23" s="283" t="s">
        <v>1052</v>
      </c>
      <c r="C23" s="284" t="s">
        <v>384</v>
      </c>
      <c r="D23" s="287">
        <v>121.55</v>
      </c>
      <c r="E23" s="270" t="s">
        <v>641</v>
      </c>
      <c r="H23" s="292"/>
    </row>
    <row r="24" spans="1:8" x14ac:dyDescent="0.25">
      <c r="A24" s="424"/>
      <c r="B24" s="283" t="s">
        <v>1053</v>
      </c>
      <c r="C24" s="284" t="s">
        <v>385</v>
      </c>
      <c r="D24" s="271">
        <v>165</v>
      </c>
      <c r="E24" s="270" t="s">
        <v>641</v>
      </c>
      <c r="H24" s="292"/>
    </row>
    <row r="25" spans="1:8" x14ac:dyDescent="0.25">
      <c r="A25" s="424"/>
      <c r="B25" s="283" t="s">
        <v>1054</v>
      </c>
      <c r="C25" s="284" t="s">
        <v>386</v>
      </c>
      <c r="D25" s="287">
        <v>184</v>
      </c>
      <c r="E25" s="270" t="s">
        <v>641</v>
      </c>
      <c r="H25" s="292"/>
    </row>
    <row r="26" spans="1:8" x14ac:dyDescent="0.25">
      <c r="A26" s="424"/>
      <c r="B26" s="283" t="s">
        <v>1055</v>
      </c>
      <c r="C26" s="284" t="s">
        <v>387</v>
      </c>
      <c r="D26" s="287">
        <v>121.55</v>
      </c>
      <c r="E26" s="270" t="s">
        <v>641</v>
      </c>
      <c r="H26" s="292"/>
    </row>
    <row r="27" spans="1:8" x14ac:dyDescent="0.25">
      <c r="A27" s="424"/>
      <c r="B27" s="283" t="s">
        <v>1056</v>
      </c>
      <c r="C27" s="284" t="s">
        <v>388</v>
      </c>
      <c r="D27" s="287">
        <v>146.30000000000001</v>
      </c>
      <c r="E27" s="270" t="s">
        <v>641</v>
      </c>
      <c r="H27" s="292"/>
    </row>
    <row r="28" spans="1:8" x14ac:dyDescent="0.25">
      <c r="A28" s="424"/>
      <c r="B28" s="283" t="s">
        <v>1057</v>
      </c>
      <c r="C28" s="284" t="s">
        <v>389</v>
      </c>
      <c r="D28" s="287">
        <v>238.70000000000002</v>
      </c>
      <c r="E28" s="270" t="s">
        <v>641</v>
      </c>
      <c r="H28" s="292"/>
    </row>
    <row r="29" spans="1:8" x14ac:dyDescent="0.25">
      <c r="A29" s="424"/>
      <c r="B29" s="283" t="s">
        <v>1058</v>
      </c>
      <c r="C29" s="284" t="s">
        <v>390</v>
      </c>
      <c r="D29" s="287">
        <v>148.5</v>
      </c>
      <c r="E29" s="270" t="s">
        <v>641</v>
      </c>
      <c r="H29" s="292"/>
    </row>
    <row r="30" spans="1:8" x14ac:dyDescent="0.25">
      <c r="A30" s="424"/>
      <c r="B30" s="283" t="s">
        <v>1059</v>
      </c>
      <c r="C30" s="284" t="s">
        <v>391</v>
      </c>
      <c r="D30" s="271">
        <v>1390</v>
      </c>
      <c r="E30" s="269" t="s">
        <v>817</v>
      </c>
      <c r="H30" s="292"/>
    </row>
    <row r="31" spans="1:8" x14ac:dyDescent="0.25">
      <c r="A31" s="424"/>
      <c r="B31" s="283" t="s">
        <v>1060</v>
      </c>
      <c r="C31" s="283" t="s">
        <v>392</v>
      </c>
      <c r="D31" s="285">
        <v>64.705882352941188</v>
      </c>
      <c r="E31" s="270" t="s">
        <v>641</v>
      </c>
      <c r="H31" s="292"/>
    </row>
    <row r="32" spans="1:8" x14ac:dyDescent="0.25">
      <c r="A32" s="424"/>
      <c r="B32" s="283" t="s">
        <v>1061</v>
      </c>
      <c r="C32" s="283" t="s">
        <v>393</v>
      </c>
      <c r="D32" s="287">
        <v>110.5</v>
      </c>
      <c r="E32" s="269" t="s">
        <v>639</v>
      </c>
      <c r="H32" s="292"/>
    </row>
    <row r="33" spans="1:8" x14ac:dyDescent="0.25">
      <c r="A33" s="424"/>
      <c r="B33" s="283" t="s">
        <v>1062</v>
      </c>
      <c r="C33" s="283" t="s">
        <v>394</v>
      </c>
      <c r="D33" s="271">
        <v>150</v>
      </c>
      <c r="E33" s="270" t="s">
        <v>641</v>
      </c>
      <c r="H33" s="292"/>
    </row>
    <row r="34" spans="1:8" x14ac:dyDescent="0.25">
      <c r="A34" s="424"/>
      <c r="B34" s="283" t="s">
        <v>1063</v>
      </c>
      <c r="C34" s="283" t="s">
        <v>395</v>
      </c>
      <c r="D34" s="287">
        <v>165.6</v>
      </c>
      <c r="E34" s="270" t="s">
        <v>641</v>
      </c>
      <c r="H34" s="292"/>
    </row>
    <row r="35" spans="1:8" x14ac:dyDescent="0.25">
      <c r="A35" s="424"/>
      <c r="B35" s="283" t="s">
        <v>1064</v>
      </c>
      <c r="C35" s="283" t="s">
        <v>396</v>
      </c>
      <c r="D35" s="287">
        <v>110.5</v>
      </c>
      <c r="E35" s="270" t="s">
        <v>641</v>
      </c>
      <c r="H35" s="292"/>
    </row>
    <row r="36" spans="1:8" x14ac:dyDescent="0.25">
      <c r="A36" s="424"/>
      <c r="B36" s="283" t="s">
        <v>1065</v>
      </c>
      <c r="C36" s="283" t="s">
        <v>397</v>
      </c>
      <c r="D36" s="271">
        <v>133</v>
      </c>
      <c r="E36" s="269" t="s">
        <v>819</v>
      </c>
      <c r="H36" s="292"/>
    </row>
    <row r="37" spans="1:8" x14ac:dyDescent="0.25">
      <c r="A37" s="424"/>
      <c r="B37" s="283" t="s">
        <v>1066</v>
      </c>
      <c r="C37" s="283" t="s">
        <v>398</v>
      </c>
      <c r="D37" s="271">
        <v>217</v>
      </c>
      <c r="E37" s="269" t="s">
        <v>819</v>
      </c>
      <c r="H37" s="292"/>
    </row>
    <row r="38" spans="1:8" x14ac:dyDescent="0.25">
      <c r="A38" s="424"/>
      <c r="B38" s="283" t="s">
        <v>1067</v>
      </c>
      <c r="C38" s="283" t="s">
        <v>399</v>
      </c>
      <c r="D38" s="271">
        <v>135</v>
      </c>
      <c r="E38" s="269" t="s">
        <v>819</v>
      </c>
      <c r="H38" s="292"/>
    </row>
    <row r="39" spans="1:8" x14ac:dyDescent="0.25">
      <c r="A39" s="424"/>
      <c r="B39" s="283" t="s">
        <v>1068</v>
      </c>
      <c r="C39" s="283" t="s">
        <v>400</v>
      </c>
      <c r="D39" s="285">
        <v>58.82352941176471</v>
      </c>
      <c r="E39" s="270" t="s">
        <v>641</v>
      </c>
      <c r="H39" s="292"/>
    </row>
    <row r="40" spans="1:8" ht="17.25" x14ac:dyDescent="0.25">
      <c r="A40" s="424"/>
      <c r="B40" s="283" t="s">
        <v>908</v>
      </c>
      <c r="C40" s="283" t="s">
        <v>401</v>
      </c>
      <c r="D40" s="285">
        <v>37</v>
      </c>
      <c r="E40" s="270" t="s">
        <v>641</v>
      </c>
      <c r="H40" s="292"/>
    </row>
    <row r="41" spans="1:8" ht="17.25" x14ac:dyDescent="0.25">
      <c r="A41" s="424"/>
      <c r="B41" s="283" t="s">
        <v>909</v>
      </c>
      <c r="C41" s="283" t="s">
        <v>402</v>
      </c>
      <c r="D41" s="271">
        <v>244</v>
      </c>
      <c r="E41" s="269" t="s">
        <v>817</v>
      </c>
      <c r="H41" s="292"/>
    </row>
    <row r="42" spans="1:8" ht="17.25" x14ac:dyDescent="0.25">
      <c r="A42" s="424"/>
      <c r="B42" s="283" t="s">
        <v>910</v>
      </c>
      <c r="C42" s="283" t="s">
        <v>416</v>
      </c>
      <c r="D42" s="287">
        <v>23</v>
      </c>
      <c r="E42" s="269" t="s">
        <v>1016</v>
      </c>
      <c r="H42" s="292"/>
    </row>
    <row r="43" spans="1:8" ht="18" x14ac:dyDescent="0.25">
      <c r="A43" s="424"/>
      <c r="B43" s="283" t="s">
        <v>911</v>
      </c>
      <c r="C43" s="283" t="s">
        <v>417</v>
      </c>
      <c r="D43" s="271">
        <v>331</v>
      </c>
      <c r="E43" s="269" t="s">
        <v>819</v>
      </c>
      <c r="H43" s="292"/>
    </row>
    <row r="44" spans="1:8" ht="18" x14ac:dyDescent="0.25">
      <c r="A44" s="424"/>
      <c r="B44" s="283" t="s">
        <v>912</v>
      </c>
      <c r="C44" s="288" t="s">
        <v>418</v>
      </c>
      <c r="D44" s="271">
        <v>169</v>
      </c>
      <c r="E44" s="269" t="s">
        <v>819</v>
      </c>
      <c r="H44" s="292"/>
    </row>
    <row r="45" spans="1:8" ht="17.25" x14ac:dyDescent="0.25">
      <c r="A45" s="424"/>
      <c r="B45" s="283" t="s">
        <v>913</v>
      </c>
      <c r="C45" s="288" t="s">
        <v>419</v>
      </c>
      <c r="D45" s="287">
        <v>200</v>
      </c>
      <c r="E45" s="269" t="s">
        <v>815</v>
      </c>
      <c r="H45" s="292"/>
    </row>
    <row r="46" spans="1:8" ht="18.75" customHeight="1" x14ac:dyDescent="0.25">
      <c r="A46" s="420" t="s">
        <v>934</v>
      </c>
      <c r="B46" s="289" t="s">
        <v>3</v>
      </c>
      <c r="C46" s="289" t="s">
        <v>403</v>
      </c>
      <c r="D46" s="287">
        <v>34.482758620689658</v>
      </c>
      <c r="E46" s="269" t="s">
        <v>832</v>
      </c>
    </row>
    <row r="47" spans="1:8" x14ac:dyDescent="0.25">
      <c r="A47" s="420"/>
      <c r="B47" s="289" t="s">
        <v>4</v>
      </c>
      <c r="C47" s="289" t="s">
        <v>404</v>
      </c>
      <c r="D47" s="287">
        <v>28.735632183908045</v>
      </c>
      <c r="E47" s="269" t="s">
        <v>832</v>
      </c>
    </row>
    <row r="48" spans="1:8" x14ac:dyDescent="0.25">
      <c r="A48" s="420"/>
      <c r="B48" s="289" t="s">
        <v>458</v>
      </c>
      <c r="C48" s="289" t="s">
        <v>405</v>
      </c>
      <c r="D48" s="287">
        <v>220</v>
      </c>
      <c r="E48" s="269" t="s">
        <v>832</v>
      </c>
    </row>
    <row r="49" spans="1:5" x14ac:dyDescent="0.25">
      <c r="A49" s="420"/>
      <c r="B49" s="289" t="s">
        <v>459</v>
      </c>
      <c r="C49" s="289" t="s">
        <v>406</v>
      </c>
      <c r="D49" s="287">
        <v>240</v>
      </c>
      <c r="E49" s="269" t="s">
        <v>832</v>
      </c>
    </row>
    <row r="50" spans="1:5" x14ac:dyDescent="0.25">
      <c r="A50" s="420"/>
      <c r="B50" s="289" t="s">
        <v>450</v>
      </c>
      <c r="C50" s="289" t="s">
        <v>407</v>
      </c>
      <c r="D50" s="287">
        <v>75.839653304442038</v>
      </c>
      <c r="E50" s="269" t="s">
        <v>832</v>
      </c>
    </row>
    <row r="51" spans="1:5" x14ac:dyDescent="0.25">
      <c r="A51" s="420"/>
      <c r="B51" s="289" t="s">
        <v>451</v>
      </c>
      <c r="C51" s="289" t="s">
        <v>408</v>
      </c>
      <c r="D51" s="287">
        <v>0</v>
      </c>
      <c r="E51" s="269" t="s">
        <v>832</v>
      </c>
    </row>
    <row r="52" spans="1:5" x14ac:dyDescent="0.25">
      <c r="A52" s="420"/>
      <c r="B52" s="289" t="s">
        <v>452</v>
      </c>
      <c r="C52" s="289" t="s">
        <v>409</v>
      </c>
      <c r="D52" s="287">
        <v>0</v>
      </c>
      <c r="E52" s="269" t="s">
        <v>832</v>
      </c>
    </row>
    <row r="53" spans="1:5" x14ac:dyDescent="0.25">
      <c r="A53" s="420"/>
      <c r="B53" s="289" t="s">
        <v>453</v>
      </c>
      <c r="C53" s="289" t="s">
        <v>410</v>
      </c>
      <c r="D53" s="287">
        <v>14</v>
      </c>
      <c r="E53" s="269" t="s">
        <v>832</v>
      </c>
    </row>
    <row r="54" spans="1:5" x14ac:dyDescent="0.25">
      <c r="A54" s="420"/>
      <c r="B54" s="289" t="s">
        <v>454</v>
      </c>
      <c r="C54" s="289" t="s">
        <v>411</v>
      </c>
      <c r="D54" s="287">
        <v>0</v>
      </c>
      <c r="E54" s="269" t="s">
        <v>832</v>
      </c>
    </row>
    <row r="55" spans="1:5" x14ac:dyDescent="0.25">
      <c r="A55" s="420"/>
      <c r="B55" s="289" t="s">
        <v>455</v>
      </c>
      <c r="C55" s="289" t="s">
        <v>412</v>
      </c>
      <c r="D55" s="287">
        <v>14</v>
      </c>
      <c r="E55" s="269" t="s">
        <v>832</v>
      </c>
    </row>
    <row r="56" spans="1:5" x14ac:dyDescent="0.25">
      <c r="A56" s="420"/>
      <c r="B56" s="289" t="s">
        <v>460</v>
      </c>
      <c r="C56" s="289" t="s">
        <v>413</v>
      </c>
      <c r="D56" s="287">
        <v>25</v>
      </c>
      <c r="E56" s="269" t="s">
        <v>832</v>
      </c>
    </row>
    <row r="57" spans="1:5" x14ac:dyDescent="0.25">
      <c r="A57" s="420" t="s">
        <v>935</v>
      </c>
      <c r="B57" s="289" t="s">
        <v>456</v>
      </c>
      <c r="C57" s="289" t="s">
        <v>414</v>
      </c>
      <c r="D57" s="287">
        <v>5.5</v>
      </c>
      <c r="E57" s="341" t="s">
        <v>834</v>
      </c>
    </row>
    <row r="58" spans="1:5" x14ac:dyDescent="0.25">
      <c r="A58" s="420"/>
      <c r="B58" s="289" t="s">
        <v>461</v>
      </c>
      <c r="C58" s="289" t="s">
        <v>415</v>
      </c>
      <c r="D58" s="287">
        <v>3</v>
      </c>
      <c r="E58" s="341" t="s">
        <v>834</v>
      </c>
    </row>
    <row r="59" spans="1:5" ht="17.25" x14ac:dyDescent="0.25">
      <c r="A59" s="424" t="s">
        <v>462</v>
      </c>
      <c r="B59" s="283" t="s">
        <v>916</v>
      </c>
      <c r="C59" s="283" t="s">
        <v>420</v>
      </c>
      <c r="D59" s="287">
        <v>0.01</v>
      </c>
      <c r="E59" s="269" t="s">
        <v>995</v>
      </c>
    </row>
    <row r="60" spans="1:5" ht="17.25" x14ac:dyDescent="0.25">
      <c r="A60" s="424"/>
      <c r="B60" s="283" t="s">
        <v>917</v>
      </c>
      <c r="C60" s="283" t="s">
        <v>421</v>
      </c>
      <c r="D60" s="287">
        <v>0.02</v>
      </c>
      <c r="E60" s="269" t="s">
        <v>995</v>
      </c>
    </row>
    <row r="61" spans="1:5" ht="17.25" x14ac:dyDescent="0.25">
      <c r="A61" s="424"/>
      <c r="B61" s="283" t="s">
        <v>918</v>
      </c>
      <c r="C61" s="283" t="s">
        <v>422</v>
      </c>
      <c r="D61" s="287">
        <v>5.0000000000000001E-3</v>
      </c>
      <c r="E61" s="269" t="s">
        <v>995</v>
      </c>
    </row>
    <row r="62" spans="1:5" ht="17.25" x14ac:dyDescent="0.25">
      <c r="A62" s="424"/>
      <c r="B62" s="283" t="s">
        <v>919</v>
      </c>
      <c r="C62" s="283" t="s">
        <v>423</v>
      </c>
      <c r="D62" s="287">
        <v>1.6058880000000001E-2</v>
      </c>
      <c r="E62" s="269" t="s">
        <v>995</v>
      </c>
    </row>
    <row r="63" spans="1:5" ht="17.25" x14ac:dyDescent="0.25">
      <c r="A63" s="424"/>
      <c r="B63" s="283" t="s">
        <v>920</v>
      </c>
      <c r="C63" s="283" t="s">
        <v>424</v>
      </c>
      <c r="D63" s="287">
        <v>6.1401600000000004E-3</v>
      </c>
      <c r="E63" s="269" t="s">
        <v>995</v>
      </c>
    </row>
    <row r="64" spans="1:5" ht="17.25" x14ac:dyDescent="0.25">
      <c r="A64" s="424"/>
      <c r="B64" s="283" t="s">
        <v>921</v>
      </c>
      <c r="C64" s="283" t="s">
        <v>425</v>
      </c>
      <c r="D64" s="287">
        <v>8.8323839999999987E-2</v>
      </c>
      <c r="E64" s="269" t="s">
        <v>995</v>
      </c>
    </row>
    <row r="65" spans="1:5" ht="17.25" x14ac:dyDescent="0.25">
      <c r="A65" s="424"/>
      <c r="B65" s="283" t="s">
        <v>922</v>
      </c>
      <c r="C65" s="283" t="s">
        <v>426</v>
      </c>
      <c r="D65" s="287">
        <v>3.3770880000000003E-2</v>
      </c>
      <c r="E65" s="269" t="s">
        <v>995</v>
      </c>
    </row>
    <row r="66" spans="1:5" ht="17.25" x14ac:dyDescent="0.25">
      <c r="A66" s="424"/>
      <c r="B66" s="283" t="s">
        <v>923</v>
      </c>
      <c r="C66" s="283" t="s">
        <v>427</v>
      </c>
      <c r="D66" s="287">
        <v>8.0294400000000005E-3</v>
      </c>
      <c r="E66" s="269" t="s">
        <v>995</v>
      </c>
    </row>
    <row r="67" spans="1:5" ht="17.25" x14ac:dyDescent="0.25">
      <c r="A67" s="424"/>
      <c r="B67" s="283" t="s">
        <v>924</v>
      </c>
      <c r="C67" s="283" t="s">
        <v>428</v>
      </c>
      <c r="D67" s="287">
        <v>3.0700800000000002E-3</v>
      </c>
      <c r="E67" s="269" t="s">
        <v>995</v>
      </c>
    </row>
    <row r="68" spans="1:5" ht="17.25" x14ac:dyDescent="0.25">
      <c r="A68" s="424"/>
      <c r="B68" s="283" t="s">
        <v>925</v>
      </c>
      <c r="C68" s="283" t="s">
        <v>429</v>
      </c>
      <c r="D68" s="287">
        <v>1.1680143755615454E-3</v>
      </c>
      <c r="E68" s="269" t="s">
        <v>995</v>
      </c>
    </row>
    <row r="69" spans="1:5" ht="18" x14ac:dyDescent="0.25">
      <c r="A69" s="424"/>
      <c r="B69" s="283" t="s">
        <v>926</v>
      </c>
      <c r="C69" s="283" t="s">
        <v>430</v>
      </c>
      <c r="D69" s="287">
        <v>3.12</v>
      </c>
      <c r="E69" s="269" t="s">
        <v>813</v>
      </c>
    </row>
    <row r="70" spans="1:5" ht="20.25" customHeight="1" x14ac:dyDescent="0.25">
      <c r="A70" s="419" t="s">
        <v>1080</v>
      </c>
      <c r="B70" s="283" t="s">
        <v>895</v>
      </c>
      <c r="C70" s="283" t="s">
        <v>431</v>
      </c>
      <c r="D70" s="287">
        <v>27.75</v>
      </c>
      <c r="E70" s="269" t="s">
        <v>993</v>
      </c>
    </row>
    <row r="71" spans="1:5" ht="20.25" customHeight="1" x14ac:dyDescent="0.25">
      <c r="A71" s="419"/>
      <c r="B71" s="283" t="s">
        <v>896</v>
      </c>
      <c r="C71" s="283" t="s">
        <v>432</v>
      </c>
      <c r="D71" s="287">
        <v>265</v>
      </c>
      <c r="E71" s="269" t="s">
        <v>993</v>
      </c>
    </row>
    <row r="72" spans="1:5" x14ac:dyDescent="0.25">
      <c r="A72" s="419" t="s">
        <v>936</v>
      </c>
      <c r="B72" s="283" t="s">
        <v>463</v>
      </c>
      <c r="C72" s="283" t="s">
        <v>433</v>
      </c>
      <c r="D72" s="271">
        <v>2840</v>
      </c>
      <c r="E72" s="269" t="s">
        <v>835</v>
      </c>
    </row>
    <row r="73" spans="1:5" x14ac:dyDescent="0.25">
      <c r="A73" s="419"/>
      <c r="B73" s="283" t="s">
        <v>464</v>
      </c>
      <c r="C73" s="283" t="s">
        <v>434</v>
      </c>
      <c r="D73" s="271">
        <v>2980</v>
      </c>
      <c r="E73" s="269" t="s">
        <v>835</v>
      </c>
    </row>
    <row r="74" spans="1:5" x14ac:dyDescent="0.25">
      <c r="A74" s="419"/>
      <c r="B74" s="283" t="s">
        <v>465</v>
      </c>
      <c r="C74" s="283" t="s">
        <v>435</v>
      </c>
      <c r="D74" s="271">
        <v>2700</v>
      </c>
      <c r="E74" s="269" t="s">
        <v>835</v>
      </c>
    </row>
    <row r="75" spans="1:5" x14ac:dyDescent="0.25">
      <c r="A75" s="344" t="s">
        <v>466</v>
      </c>
      <c r="B75" s="283" t="s">
        <v>897</v>
      </c>
      <c r="C75" s="283" t="s">
        <v>436</v>
      </c>
      <c r="D75" s="285">
        <v>1000</v>
      </c>
      <c r="E75" s="270" t="s">
        <v>641</v>
      </c>
    </row>
    <row r="76" spans="1:5" ht="15.75" customHeight="1" x14ac:dyDescent="0.25">
      <c r="A76" s="419" t="s">
        <v>937</v>
      </c>
      <c r="B76" s="283" t="s">
        <v>473</v>
      </c>
      <c r="C76" s="283" t="s">
        <v>437</v>
      </c>
      <c r="D76" s="287">
        <v>0.18</v>
      </c>
      <c r="E76" s="269" t="s">
        <v>842</v>
      </c>
    </row>
    <row r="77" spans="1:5" x14ac:dyDescent="0.25">
      <c r="A77" s="419"/>
      <c r="B77" s="283" t="s">
        <v>470</v>
      </c>
      <c r="C77" s="283" t="s">
        <v>440</v>
      </c>
      <c r="D77" s="287">
        <v>7.6000000000000012E-2</v>
      </c>
      <c r="E77" s="269" t="s">
        <v>814</v>
      </c>
    </row>
    <row r="78" spans="1:5" x14ac:dyDescent="0.25">
      <c r="A78" s="419"/>
      <c r="B78" s="283" t="s">
        <v>471</v>
      </c>
      <c r="C78" s="283" t="s">
        <v>441</v>
      </c>
      <c r="D78" s="287">
        <v>0.13750000000000001</v>
      </c>
      <c r="E78" s="269" t="s">
        <v>844</v>
      </c>
    </row>
    <row r="79" spans="1:5" x14ac:dyDescent="0.25">
      <c r="A79" s="419"/>
      <c r="B79" s="283" t="s">
        <v>472</v>
      </c>
      <c r="C79" s="283" t="s">
        <v>442</v>
      </c>
      <c r="D79" s="287">
        <v>0.02</v>
      </c>
      <c r="E79" s="269" t="s">
        <v>842</v>
      </c>
    </row>
    <row r="80" spans="1:5" x14ac:dyDescent="0.25">
      <c r="A80" s="419" t="s">
        <v>474</v>
      </c>
      <c r="B80" s="283" t="s">
        <v>932</v>
      </c>
      <c r="C80" s="283" t="s">
        <v>438</v>
      </c>
      <c r="D80" s="285">
        <v>0.72222222222222232</v>
      </c>
      <c r="E80" s="270" t="s">
        <v>641</v>
      </c>
    </row>
    <row r="81" spans="1:5" x14ac:dyDescent="0.25">
      <c r="A81" s="419"/>
      <c r="B81" s="283" t="s">
        <v>933</v>
      </c>
      <c r="C81" s="283" t="s">
        <v>439</v>
      </c>
      <c r="D81" s="285">
        <v>0.86111111111111116</v>
      </c>
      <c r="E81" s="270" t="s">
        <v>641</v>
      </c>
    </row>
    <row r="82" spans="1:5" ht="17.25" x14ac:dyDescent="0.25">
      <c r="A82" s="421" t="s">
        <v>467</v>
      </c>
      <c r="B82" s="289" t="s">
        <v>1078</v>
      </c>
      <c r="C82" s="289" t="s">
        <v>443</v>
      </c>
      <c r="D82" s="287">
        <v>200</v>
      </c>
      <c r="E82" s="270" t="s">
        <v>641</v>
      </c>
    </row>
    <row r="83" spans="1:5" ht="17.25" x14ac:dyDescent="0.25">
      <c r="A83" s="422"/>
      <c r="B83" s="289" t="s">
        <v>927</v>
      </c>
      <c r="C83" s="289" t="s">
        <v>444</v>
      </c>
      <c r="D83" s="287">
        <v>1607</v>
      </c>
      <c r="E83" s="269" t="s">
        <v>812</v>
      </c>
    </row>
    <row r="84" spans="1:5" ht="17.25" x14ac:dyDescent="0.25">
      <c r="A84" s="422"/>
      <c r="B84" s="289" t="s">
        <v>928</v>
      </c>
      <c r="C84" s="289" t="s">
        <v>445</v>
      </c>
      <c r="D84" s="287">
        <v>16070</v>
      </c>
      <c r="E84" s="269" t="s">
        <v>812</v>
      </c>
    </row>
    <row r="85" spans="1:5" x14ac:dyDescent="0.25">
      <c r="A85" s="423"/>
      <c r="B85" s="289" t="s">
        <v>1079</v>
      </c>
      <c r="C85" s="289" t="s">
        <v>365</v>
      </c>
      <c r="D85" s="287">
        <v>250</v>
      </c>
      <c r="E85" s="270" t="s">
        <v>641</v>
      </c>
    </row>
    <row r="86" spans="1:5" x14ac:dyDescent="0.25">
      <c r="A86" s="420" t="s">
        <v>468</v>
      </c>
      <c r="B86" s="289" t="s">
        <v>929</v>
      </c>
      <c r="C86" s="289" t="s">
        <v>446</v>
      </c>
      <c r="D86" s="290">
        <v>0.2</v>
      </c>
      <c r="E86" s="341" t="s">
        <v>834</v>
      </c>
    </row>
    <row r="87" spans="1:5" x14ac:dyDescent="0.25">
      <c r="A87" s="420"/>
      <c r="B87" s="289" t="s">
        <v>930</v>
      </c>
      <c r="C87" s="289" t="s">
        <v>447</v>
      </c>
      <c r="D87" s="290">
        <v>0.5</v>
      </c>
      <c r="E87" s="341" t="s">
        <v>834</v>
      </c>
    </row>
    <row r="88" spans="1:5" x14ac:dyDescent="0.25">
      <c r="C88" s="292"/>
    </row>
    <row r="89" spans="1:5" x14ac:dyDescent="0.25">
      <c r="C89" s="292"/>
    </row>
  </sheetData>
  <mergeCells count="10">
    <mergeCell ref="A46:A56"/>
    <mergeCell ref="A57:A58"/>
    <mergeCell ref="A2:A45"/>
    <mergeCell ref="A59:A69"/>
    <mergeCell ref="A70:A71"/>
    <mergeCell ref="A72:A74"/>
    <mergeCell ref="A86:A87"/>
    <mergeCell ref="A76:A79"/>
    <mergeCell ref="A80:A81"/>
    <mergeCell ref="A82:A8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zoomScale="90" zoomScaleNormal="90" workbookViewId="0"/>
  </sheetViews>
  <sheetFormatPr baseColWidth="10" defaultColWidth="11.42578125" defaultRowHeight="15" x14ac:dyDescent="0.25"/>
  <cols>
    <col min="1" max="1" width="49.42578125" style="93" bestFit="1" customWidth="1"/>
    <col min="2" max="16384" width="11.42578125" style="93"/>
  </cols>
  <sheetData>
    <row r="1" spans="1:2" s="92" customFormat="1" x14ac:dyDescent="0.25">
      <c r="A1" s="79" t="s">
        <v>16</v>
      </c>
      <c r="B1" s="79" t="s">
        <v>332</v>
      </c>
    </row>
    <row r="2" spans="1:2" x14ac:dyDescent="0.25">
      <c r="A2" s="78" t="s">
        <v>816</v>
      </c>
      <c r="B2" s="78" t="s">
        <v>828</v>
      </c>
    </row>
    <row r="3" spans="1:2" x14ac:dyDescent="0.25">
      <c r="A3" s="78" t="s">
        <v>817</v>
      </c>
      <c r="B3" s="78" t="s">
        <v>829</v>
      </c>
    </row>
    <row r="4" spans="1:2" x14ac:dyDescent="0.25">
      <c r="A4" s="78" t="s">
        <v>553</v>
      </c>
      <c r="B4" s="78" t="s">
        <v>703</v>
      </c>
    </row>
    <row r="5" spans="1:2" x14ac:dyDescent="0.25">
      <c r="A5" s="78" t="s">
        <v>554</v>
      </c>
      <c r="B5" s="78" t="s">
        <v>710</v>
      </c>
    </row>
    <row r="6" spans="1:2" x14ac:dyDescent="0.25">
      <c r="A6" s="78" t="s">
        <v>545</v>
      </c>
      <c r="B6" s="78" t="s">
        <v>799</v>
      </c>
    </row>
    <row r="7" spans="1:2" x14ac:dyDescent="0.25">
      <c r="A7" s="78" t="s">
        <v>555</v>
      </c>
      <c r="B7" s="78" t="s">
        <v>800</v>
      </c>
    </row>
    <row r="8" spans="1:2" x14ac:dyDescent="0.25">
      <c r="A8" s="78" t="s">
        <v>999</v>
      </c>
      <c r="B8" s="78" t="s">
        <v>1000</v>
      </c>
    </row>
    <row r="9" spans="1:2" x14ac:dyDescent="0.25">
      <c r="A9" s="78" t="s">
        <v>518</v>
      </c>
      <c r="B9" s="78" t="s">
        <v>556</v>
      </c>
    </row>
    <row r="10" spans="1:2" x14ac:dyDescent="0.25">
      <c r="A10" s="78" t="s">
        <v>495</v>
      </c>
      <c r="B10" s="78" t="s">
        <v>729</v>
      </c>
    </row>
    <row r="11" spans="1:2" x14ac:dyDescent="0.25">
      <c r="A11" s="78" t="s">
        <v>557</v>
      </c>
      <c r="B11" s="78" t="s">
        <v>737</v>
      </c>
    </row>
    <row r="12" spans="1:2" x14ac:dyDescent="0.25">
      <c r="A12" s="78" t="s">
        <v>558</v>
      </c>
      <c r="B12" s="78" t="s">
        <v>711</v>
      </c>
    </row>
    <row r="13" spans="1:2" x14ac:dyDescent="0.25">
      <c r="A13" s="78" t="s">
        <v>667</v>
      </c>
      <c r="B13" s="78" t="s">
        <v>712</v>
      </c>
    </row>
    <row r="14" spans="1:2" x14ac:dyDescent="0.25">
      <c r="A14" s="78" t="s">
        <v>840</v>
      </c>
      <c r="B14" s="78" t="s">
        <v>841</v>
      </c>
    </row>
    <row r="15" spans="1:2" x14ac:dyDescent="0.25">
      <c r="A15" s="78" t="s">
        <v>668</v>
      </c>
      <c r="B15" s="78" t="s">
        <v>730</v>
      </c>
    </row>
    <row r="16" spans="1:2" x14ac:dyDescent="0.25">
      <c r="A16" s="78" t="s">
        <v>559</v>
      </c>
      <c r="B16" s="78" t="s">
        <v>731</v>
      </c>
    </row>
    <row r="17" spans="1:2" x14ac:dyDescent="0.25">
      <c r="A17" s="78" t="s">
        <v>560</v>
      </c>
      <c r="B17" s="78" t="s">
        <v>732</v>
      </c>
    </row>
    <row r="18" spans="1:2" x14ac:dyDescent="0.25">
      <c r="A18" s="78" t="s">
        <v>561</v>
      </c>
      <c r="B18" s="78" t="s">
        <v>733</v>
      </c>
    </row>
    <row r="19" spans="1:2" x14ac:dyDescent="0.25">
      <c r="A19" s="78" t="s">
        <v>562</v>
      </c>
      <c r="B19" s="78" t="s">
        <v>713</v>
      </c>
    </row>
    <row r="20" spans="1:2" x14ac:dyDescent="0.25">
      <c r="A20" s="78" t="s">
        <v>563</v>
      </c>
      <c r="B20" s="78" t="s">
        <v>738</v>
      </c>
    </row>
    <row r="21" spans="1:2" x14ac:dyDescent="0.25">
      <c r="A21" s="78" t="s">
        <v>636</v>
      </c>
      <c r="B21" s="78" t="s">
        <v>637</v>
      </c>
    </row>
    <row r="22" spans="1:2" x14ac:dyDescent="0.25">
      <c r="A22" s="78" t="s">
        <v>564</v>
      </c>
      <c r="B22" s="78" t="s">
        <v>734</v>
      </c>
    </row>
    <row r="23" spans="1:2" x14ac:dyDescent="0.25">
      <c r="A23" s="78" t="s">
        <v>835</v>
      </c>
      <c r="B23" s="78" t="s">
        <v>836</v>
      </c>
    </row>
    <row r="24" spans="1:2" x14ac:dyDescent="0.25">
      <c r="A24" s="78" t="s">
        <v>639</v>
      </c>
      <c r="B24" s="78" t="s">
        <v>714</v>
      </c>
    </row>
    <row r="25" spans="1:2" x14ac:dyDescent="0.25">
      <c r="A25" s="78" t="s">
        <v>666</v>
      </c>
      <c r="B25" s="78" t="s">
        <v>801</v>
      </c>
    </row>
    <row r="26" spans="1:2" x14ac:dyDescent="0.25">
      <c r="A26" s="78" t="s">
        <v>497</v>
      </c>
      <c r="B26" s="78" t="s">
        <v>735</v>
      </c>
    </row>
    <row r="27" spans="1:2" x14ac:dyDescent="0.25">
      <c r="A27" s="78" t="s">
        <v>478</v>
      </c>
      <c r="B27" s="78" t="s">
        <v>736</v>
      </c>
    </row>
    <row r="28" spans="1:2" x14ac:dyDescent="0.25">
      <c r="A28" s="78" t="s">
        <v>479</v>
      </c>
      <c r="B28" s="78" t="s">
        <v>739</v>
      </c>
    </row>
    <row r="29" spans="1:2" x14ac:dyDescent="0.25">
      <c r="A29" s="78" t="s">
        <v>832</v>
      </c>
      <c r="B29" s="78" t="s">
        <v>833</v>
      </c>
    </row>
    <row r="30" spans="1:2" x14ac:dyDescent="0.25">
      <c r="A30" s="78" t="s">
        <v>565</v>
      </c>
      <c r="B30" s="78" t="s">
        <v>715</v>
      </c>
    </row>
    <row r="31" spans="1:2" x14ac:dyDescent="0.25">
      <c r="A31" s="78" t="s">
        <v>669</v>
      </c>
      <c r="B31" s="78" t="s">
        <v>740</v>
      </c>
    </row>
    <row r="32" spans="1:2" x14ac:dyDescent="0.25">
      <c r="A32" s="78" t="s">
        <v>496</v>
      </c>
      <c r="B32" s="78" t="s">
        <v>741</v>
      </c>
    </row>
    <row r="33" spans="1:2" x14ac:dyDescent="0.25">
      <c r="A33" s="78" t="s">
        <v>566</v>
      </c>
      <c r="B33" s="78" t="s">
        <v>716</v>
      </c>
    </row>
    <row r="34" spans="1:2" x14ac:dyDescent="0.25">
      <c r="A34" s="78" t="s">
        <v>665</v>
      </c>
      <c r="B34" s="94" t="s">
        <v>742</v>
      </c>
    </row>
    <row r="35" spans="1:2" x14ac:dyDescent="0.25">
      <c r="A35" s="78" t="s">
        <v>567</v>
      </c>
      <c r="B35" s="78" t="s">
        <v>568</v>
      </c>
    </row>
    <row r="36" spans="1:2" x14ac:dyDescent="0.25">
      <c r="A36" s="78" t="s">
        <v>842</v>
      </c>
      <c r="B36" s="78" t="s">
        <v>843</v>
      </c>
    </row>
    <row r="37" spans="1:2" x14ac:dyDescent="0.25">
      <c r="A37" s="78" t="s">
        <v>506</v>
      </c>
      <c r="B37" s="78" t="s">
        <v>704</v>
      </c>
    </row>
    <row r="38" spans="1:2" x14ac:dyDescent="0.25">
      <c r="A38" s="78" t="s">
        <v>507</v>
      </c>
      <c r="B38" s="78" t="s">
        <v>705</v>
      </c>
    </row>
    <row r="39" spans="1:2" x14ac:dyDescent="0.25">
      <c r="A39" s="78" t="s">
        <v>505</v>
      </c>
      <c r="B39" s="78" t="s">
        <v>706</v>
      </c>
    </row>
    <row r="40" spans="1:2" x14ac:dyDescent="0.25">
      <c r="A40" s="78" t="s">
        <v>508</v>
      </c>
      <c r="B40" s="78" t="s">
        <v>707</v>
      </c>
    </row>
    <row r="41" spans="1:2" x14ac:dyDescent="0.25">
      <c r="A41" s="78" t="s">
        <v>1011</v>
      </c>
      <c r="B41" s="78" t="s">
        <v>1012</v>
      </c>
    </row>
    <row r="42" spans="1:2" x14ac:dyDescent="0.25">
      <c r="A42" s="78" t="s">
        <v>569</v>
      </c>
      <c r="B42" s="78" t="s">
        <v>570</v>
      </c>
    </row>
    <row r="43" spans="1:2" x14ac:dyDescent="0.25">
      <c r="A43" s="78" t="s">
        <v>499</v>
      </c>
      <c r="B43" s="78" t="s">
        <v>571</v>
      </c>
    </row>
    <row r="44" spans="1:2" x14ac:dyDescent="0.25">
      <c r="A44" s="78" t="s">
        <v>818</v>
      </c>
      <c r="B44" s="78" t="s">
        <v>830</v>
      </c>
    </row>
    <row r="45" spans="1:2" x14ac:dyDescent="0.25">
      <c r="A45" s="78" t="s">
        <v>819</v>
      </c>
      <c r="B45" s="78" t="s">
        <v>831</v>
      </c>
    </row>
    <row r="46" spans="1:2" x14ac:dyDescent="0.25">
      <c r="A46" s="78" t="s">
        <v>815</v>
      </c>
      <c r="B46" s="78" t="s">
        <v>1015</v>
      </c>
    </row>
    <row r="47" spans="1:2" x14ac:dyDescent="0.25">
      <c r="A47" s="78" t="s">
        <v>552</v>
      </c>
      <c r="B47" s="78" t="s">
        <v>717</v>
      </c>
    </row>
    <row r="48" spans="1:2" x14ac:dyDescent="0.25">
      <c r="A48" s="78" t="s">
        <v>477</v>
      </c>
      <c r="B48" s="78" t="s">
        <v>476</v>
      </c>
    </row>
    <row r="49" spans="1:2" x14ac:dyDescent="0.25">
      <c r="A49" s="78" t="s">
        <v>640</v>
      </c>
      <c r="B49" s="78" t="s">
        <v>718</v>
      </c>
    </row>
    <row r="50" spans="1:2" x14ac:dyDescent="0.25">
      <c r="A50" s="78" t="s">
        <v>502</v>
      </c>
      <c r="B50" s="78" t="s">
        <v>802</v>
      </c>
    </row>
    <row r="51" spans="1:2" x14ac:dyDescent="0.25">
      <c r="A51" s="78" t="s">
        <v>572</v>
      </c>
      <c r="B51" s="78" t="s">
        <v>743</v>
      </c>
    </row>
    <row r="52" spans="1:2" x14ac:dyDescent="0.25">
      <c r="A52" s="78" t="s">
        <v>573</v>
      </c>
      <c r="B52" s="78" t="s">
        <v>744</v>
      </c>
    </row>
    <row r="53" spans="1:2" x14ac:dyDescent="0.25">
      <c r="A53" s="78" t="s">
        <v>504</v>
      </c>
      <c r="B53" s="78" t="s">
        <v>719</v>
      </c>
    </row>
    <row r="54" spans="1:2" x14ac:dyDescent="0.25">
      <c r="A54" s="78" t="s">
        <v>480</v>
      </c>
      <c r="B54" s="78" t="s">
        <v>745</v>
      </c>
    </row>
    <row r="55" spans="1:2" x14ac:dyDescent="0.25">
      <c r="A55" s="78" t="s">
        <v>574</v>
      </c>
      <c r="B55" s="78" t="s">
        <v>708</v>
      </c>
    </row>
    <row r="56" spans="1:2" x14ac:dyDescent="0.25">
      <c r="A56" s="78" t="s">
        <v>632</v>
      </c>
      <c r="B56" s="78" t="s">
        <v>746</v>
      </c>
    </row>
    <row r="57" spans="1:2" x14ac:dyDescent="0.25">
      <c r="A57" s="78" t="s">
        <v>575</v>
      </c>
      <c r="B57" s="78" t="s">
        <v>803</v>
      </c>
    </row>
    <row r="58" spans="1:2" x14ac:dyDescent="0.25">
      <c r="A58" s="78" t="s">
        <v>576</v>
      </c>
      <c r="B58" s="78" t="s">
        <v>720</v>
      </c>
    </row>
    <row r="59" spans="1:2" x14ac:dyDescent="0.25">
      <c r="A59" s="78" t="s">
        <v>481</v>
      </c>
      <c r="B59" s="78" t="s">
        <v>747</v>
      </c>
    </row>
    <row r="60" spans="1:2" x14ac:dyDescent="0.25">
      <c r="A60" s="78" t="s">
        <v>577</v>
      </c>
      <c r="B60" s="78" t="s">
        <v>804</v>
      </c>
    </row>
    <row r="61" spans="1:2" x14ac:dyDescent="0.25">
      <c r="A61" s="78" t="s">
        <v>501</v>
      </c>
      <c r="B61" s="78" t="s">
        <v>721</v>
      </c>
    </row>
    <row r="62" spans="1:2" x14ac:dyDescent="0.25">
      <c r="A62" s="78" t="s">
        <v>670</v>
      </c>
      <c r="B62" s="78" t="s">
        <v>678</v>
      </c>
    </row>
    <row r="63" spans="1:2" x14ac:dyDescent="0.25">
      <c r="A63" s="78" t="s">
        <v>671</v>
      </c>
      <c r="B63" s="78" t="s">
        <v>805</v>
      </c>
    </row>
    <row r="64" spans="1:2" x14ac:dyDescent="0.25">
      <c r="A64" s="78" t="s">
        <v>578</v>
      </c>
      <c r="B64" s="78" t="s">
        <v>748</v>
      </c>
    </row>
    <row r="65" spans="1:2" x14ac:dyDescent="0.25">
      <c r="A65" s="78" t="s">
        <v>579</v>
      </c>
      <c r="B65" s="78" t="s">
        <v>580</v>
      </c>
    </row>
    <row r="66" spans="1:2" x14ac:dyDescent="0.25">
      <c r="A66" s="78" t="s">
        <v>581</v>
      </c>
      <c r="B66" s="78" t="s">
        <v>709</v>
      </c>
    </row>
    <row r="67" spans="1:2" x14ac:dyDescent="0.25">
      <c r="A67" s="78" t="s">
        <v>692</v>
      </c>
      <c r="B67" s="78" t="s">
        <v>749</v>
      </c>
    </row>
    <row r="68" spans="1:2" x14ac:dyDescent="0.25">
      <c r="A68" s="78" t="s">
        <v>583</v>
      </c>
      <c r="B68" s="78" t="s">
        <v>723</v>
      </c>
    </row>
    <row r="69" spans="1:2" x14ac:dyDescent="0.25">
      <c r="A69" s="78" t="s">
        <v>993</v>
      </c>
      <c r="B69" s="78" t="s">
        <v>994</v>
      </c>
    </row>
    <row r="70" spans="1:2" x14ac:dyDescent="0.25">
      <c r="A70" s="78" t="s">
        <v>995</v>
      </c>
      <c r="B70" s="78" t="s">
        <v>996</v>
      </c>
    </row>
    <row r="71" spans="1:2" x14ac:dyDescent="0.25">
      <c r="A71" s="80" t="s">
        <v>582</v>
      </c>
      <c r="B71" s="78" t="s">
        <v>722</v>
      </c>
    </row>
    <row r="72" spans="1:2" x14ac:dyDescent="0.25">
      <c r="A72" s="78" t="s">
        <v>584</v>
      </c>
      <c r="B72" s="78" t="s">
        <v>773</v>
      </c>
    </row>
    <row r="73" spans="1:2" x14ac:dyDescent="0.25">
      <c r="A73" s="78" t="s">
        <v>1002</v>
      </c>
      <c r="B73" s="78" t="s">
        <v>1013</v>
      </c>
    </row>
    <row r="74" spans="1:2" x14ac:dyDescent="0.25">
      <c r="A74" s="78" t="s">
        <v>523</v>
      </c>
      <c r="B74" s="78" t="s">
        <v>750</v>
      </c>
    </row>
    <row r="75" spans="1:2" x14ac:dyDescent="0.25">
      <c r="A75" s="78" t="s">
        <v>642</v>
      </c>
      <c r="B75" s="78" t="s">
        <v>724</v>
      </c>
    </row>
    <row r="76" spans="1:2" x14ac:dyDescent="0.25">
      <c r="A76" s="78" t="s">
        <v>514</v>
      </c>
      <c r="B76" s="78" t="s">
        <v>751</v>
      </c>
    </row>
    <row r="77" spans="1:2" x14ac:dyDescent="0.25">
      <c r="A77" s="78" t="s">
        <v>585</v>
      </c>
      <c r="B77" s="78" t="s">
        <v>752</v>
      </c>
    </row>
    <row r="78" spans="1:2" x14ac:dyDescent="0.25">
      <c r="A78" s="78" t="s">
        <v>586</v>
      </c>
      <c r="B78" s="78" t="s">
        <v>753</v>
      </c>
    </row>
    <row r="79" spans="1:2" x14ac:dyDescent="0.25">
      <c r="A79" s="78" t="s">
        <v>1016</v>
      </c>
      <c r="B79" s="78" t="s">
        <v>1017</v>
      </c>
    </row>
    <row r="80" spans="1:2" x14ac:dyDescent="0.25">
      <c r="A80" s="78" t="s">
        <v>587</v>
      </c>
      <c r="B80" s="78" t="s">
        <v>754</v>
      </c>
    </row>
    <row r="81" spans="1:2" x14ac:dyDescent="0.25">
      <c r="A81" s="78" t="s">
        <v>672</v>
      </c>
      <c r="B81" s="94" t="s">
        <v>680</v>
      </c>
    </row>
    <row r="82" spans="1:2" x14ac:dyDescent="0.25">
      <c r="A82" s="78" t="s">
        <v>588</v>
      </c>
      <c r="B82" s="78" t="s">
        <v>755</v>
      </c>
    </row>
    <row r="83" spans="1:2" x14ac:dyDescent="0.25">
      <c r="A83" s="78" t="s">
        <v>589</v>
      </c>
      <c r="B83" s="78" t="s">
        <v>756</v>
      </c>
    </row>
    <row r="84" spans="1:2" x14ac:dyDescent="0.25">
      <c r="A84" s="78" t="s">
        <v>590</v>
      </c>
      <c r="B84" s="78" t="s">
        <v>757</v>
      </c>
    </row>
    <row r="85" spans="1:2" x14ac:dyDescent="0.25">
      <c r="A85" s="78" t="s">
        <v>517</v>
      </c>
      <c r="B85" s="78" t="s">
        <v>758</v>
      </c>
    </row>
    <row r="86" spans="1:2" x14ac:dyDescent="0.25">
      <c r="A86" s="78" t="s">
        <v>591</v>
      </c>
      <c r="B86" s="78" t="s">
        <v>806</v>
      </c>
    </row>
    <row r="87" spans="1:2" x14ac:dyDescent="0.25">
      <c r="A87" s="78" t="s">
        <v>693</v>
      </c>
      <c r="B87" s="78" t="s">
        <v>759</v>
      </c>
    </row>
    <row r="88" spans="1:2" x14ac:dyDescent="0.25">
      <c r="A88" s="78" t="s">
        <v>592</v>
      </c>
      <c r="B88" s="78" t="s">
        <v>760</v>
      </c>
    </row>
    <row r="89" spans="1:2" x14ac:dyDescent="0.25">
      <c r="A89" s="78" t="s">
        <v>838</v>
      </c>
      <c r="B89" s="78" t="s">
        <v>839</v>
      </c>
    </row>
    <row r="90" spans="1:2" x14ac:dyDescent="0.25">
      <c r="A90" s="78" t="s">
        <v>482</v>
      </c>
      <c r="B90" s="78" t="s">
        <v>593</v>
      </c>
    </row>
    <row r="91" spans="1:2" x14ac:dyDescent="0.25">
      <c r="A91" s="78" t="s">
        <v>594</v>
      </c>
      <c r="B91" s="78" t="s">
        <v>725</v>
      </c>
    </row>
    <row r="92" spans="1:2" x14ac:dyDescent="0.25">
      <c r="A92" s="78" t="s">
        <v>813</v>
      </c>
      <c r="B92" s="78" t="s">
        <v>837</v>
      </c>
    </row>
    <row r="93" spans="1:2" x14ac:dyDescent="0.25">
      <c r="A93" s="78" t="s">
        <v>539</v>
      </c>
      <c r="B93" s="78" t="s">
        <v>595</v>
      </c>
    </row>
    <row r="94" spans="1:2" x14ac:dyDescent="0.25">
      <c r="A94" s="78" t="s">
        <v>596</v>
      </c>
      <c r="B94" s="78" t="s">
        <v>761</v>
      </c>
    </row>
    <row r="95" spans="1:2" x14ac:dyDescent="0.25">
      <c r="A95" s="78" t="s">
        <v>597</v>
      </c>
      <c r="B95" s="78" t="s">
        <v>807</v>
      </c>
    </row>
    <row r="96" spans="1:2" x14ac:dyDescent="0.25">
      <c r="A96" s="78" t="s">
        <v>598</v>
      </c>
      <c r="B96" s="78" t="s">
        <v>762</v>
      </c>
    </row>
    <row r="97" spans="1:2" x14ac:dyDescent="0.25">
      <c r="A97" s="78" t="s">
        <v>599</v>
      </c>
      <c r="B97" s="78" t="s">
        <v>600</v>
      </c>
    </row>
    <row r="98" spans="1:2" x14ac:dyDescent="0.25">
      <c r="A98" s="78" t="s">
        <v>675</v>
      </c>
      <c r="B98" s="78" t="s">
        <v>763</v>
      </c>
    </row>
    <row r="99" spans="1:2" x14ac:dyDescent="0.25">
      <c r="A99" s="78" t="s">
        <v>601</v>
      </c>
      <c r="B99" s="78" t="s">
        <v>764</v>
      </c>
    </row>
    <row r="100" spans="1:2" x14ac:dyDescent="0.25">
      <c r="A100" s="78" t="s">
        <v>674</v>
      </c>
      <c r="B100" s="78" t="s">
        <v>765</v>
      </c>
    </row>
    <row r="101" spans="1:2" x14ac:dyDescent="0.25">
      <c r="A101" s="78" t="s">
        <v>673</v>
      </c>
      <c r="B101" s="78" t="s">
        <v>679</v>
      </c>
    </row>
    <row r="102" spans="1:2" x14ac:dyDescent="0.25">
      <c r="A102" s="78" t="s">
        <v>509</v>
      </c>
      <c r="B102" s="78" t="s">
        <v>602</v>
      </c>
    </row>
    <row r="103" spans="1:2" x14ac:dyDescent="0.25">
      <c r="A103" s="78" t="s">
        <v>603</v>
      </c>
      <c r="B103" s="78" t="s">
        <v>766</v>
      </c>
    </row>
    <row r="104" spans="1:2" x14ac:dyDescent="0.25">
      <c r="A104" s="78" t="s">
        <v>676</v>
      </c>
      <c r="B104" s="94" t="s">
        <v>681</v>
      </c>
    </row>
    <row r="105" spans="1:2" x14ac:dyDescent="0.25">
      <c r="A105" s="78" t="s">
        <v>604</v>
      </c>
      <c r="B105" s="78" t="s">
        <v>767</v>
      </c>
    </row>
    <row r="106" spans="1:2" x14ac:dyDescent="0.25">
      <c r="A106" s="78" t="s">
        <v>605</v>
      </c>
      <c r="B106" s="78" t="s">
        <v>781</v>
      </c>
    </row>
    <row r="107" spans="1:2" x14ac:dyDescent="0.25">
      <c r="A107" s="78" t="s">
        <v>606</v>
      </c>
      <c r="B107" s="78" t="s">
        <v>774</v>
      </c>
    </row>
    <row r="108" spans="1:2" x14ac:dyDescent="0.25">
      <c r="A108" s="78" t="s">
        <v>607</v>
      </c>
      <c r="B108" s="78" t="s">
        <v>775</v>
      </c>
    </row>
    <row r="109" spans="1:2" x14ac:dyDescent="0.25">
      <c r="A109" s="78" t="s">
        <v>498</v>
      </c>
      <c r="B109" s="78" t="s">
        <v>776</v>
      </c>
    </row>
    <row r="110" spans="1:2" x14ac:dyDescent="0.25">
      <c r="A110" s="78" t="s">
        <v>608</v>
      </c>
      <c r="B110" s="78" t="s">
        <v>768</v>
      </c>
    </row>
    <row r="111" spans="1:2" x14ac:dyDescent="0.25">
      <c r="A111" s="78" t="s">
        <v>609</v>
      </c>
      <c r="B111" s="78" t="s">
        <v>610</v>
      </c>
    </row>
    <row r="112" spans="1:2" x14ac:dyDescent="0.25">
      <c r="A112" s="78" t="s">
        <v>611</v>
      </c>
      <c r="B112" s="78" t="s">
        <v>777</v>
      </c>
    </row>
    <row r="113" spans="1:18" x14ac:dyDescent="0.25">
      <c r="A113" s="78" t="s">
        <v>490</v>
      </c>
      <c r="B113" s="78" t="s">
        <v>726</v>
      </c>
    </row>
    <row r="114" spans="1:18" x14ac:dyDescent="0.25">
      <c r="A114" s="78" t="s">
        <v>491</v>
      </c>
      <c r="B114" s="78" t="s">
        <v>727</v>
      </c>
    </row>
    <row r="115" spans="1:18" x14ac:dyDescent="0.25">
      <c r="A115" s="78" t="s">
        <v>612</v>
      </c>
      <c r="B115" s="78" t="s">
        <v>778</v>
      </c>
      <c r="C115" s="94"/>
      <c r="D115" s="94"/>
      <c r="E115" s="94"/>
      <c r="F115" s="94"/>
      <c r="G115" s="94"/>
      <c r="H115" s="94"/>
      <c r="I115" s="94"/>
      <c r="J115" s="94"/>
      <c r="K115" s="94"/>
      <c r="L115" s="94"/>
      <c r="M115" s="94"/>
      <c r="N115" s="94"/>
      <c r="O115" s="94"/>
      <c r="P115" s="94"/>
      <c r="Q115" s="94"/>
      <c r="R115" s="94"/>
    </row>
    <row r="116" spans="1:18" x14ac:dyDescent="0.25">
      <c r="A116" s="78" t="s">
        <v>613</v>
      </c>
      <c r="B116" s="78" t="s">
        <v>769</v>
      </c>
    </row>
    <row r="117" spans="1:18" x14ac:dyDescent="0.25">
      <c r="A117" s="78" t="s">
        <v>614</v>
      </c>
      <c r="B117" s="78" t="s">
        <v>779</v>
      </c>
    </row>
    <row r="118" spans="1:18" x14ac:dyDescent="0.25">
      <c r="A118" s="78" t="s">
        <v>548</v>
      </c>
      <c r="B118" s="78" t="s">
        <v>615</v>
      </c>
    </row>
    <row r="119" spans="1:18" x14ac:dyDescent="0.25">
      <c r="A119" s="78" t="s">
        <v>616</v>
      </c>
      <c r="B119" s="78" t="s">
        <v>780</v>
      </c>
      <c r="C119" s="95"/>
      <c r="D119" s="95"/>
      <c r="E119" s="95"/>
      <c r="F119" s="95"/>
      <c r="G119" s="95"/>
      <c r="H119" s="95"/>
      <c r="I119" s="95"/>
      <c r="J119" s="95"/>
      <c r="K119" s="95"/>
      <c r="L119" s="95"/>
      <c r="M119" s="95"/>
      <c r="N119" s="95"/>
      <c r="O119" s="95"/>
      <c r="P119" s="95"/>
      <c r="Q119" s="95"/>
      <c r="R119" s="95"/>
    </row>
    <row r="120" spans="1:18" x14ac:dyDescent="0.25">
      <c r="A120" s="78" t="s">
        <v>617</v>
      </c>
      <c r="B120" s="78" t="s">
        <v>782</v>
      </c>
    </row>
    <row r="121" spans="1:18" x14ac:dyDescent="0.25">
      <c r="A121" s="78" t="s">
        <v>618</v>
      </c>
      <c r="B121" s="78" t="s">
        <v>770</v>
      </c>
    </row>
    <row r="122" spans="1:18" x14ac:dyDescent="0.25">
      <c r="A122" s="78" t="s">
        <v>546</v>
      </c>
      <c r="B122" s="78" t="s">
        <v>783</v>
      </c>
    </row>
    <row r="123" spans="1:18" x14ac:dyDescent="0.25">
      <c r="A123" s="78" t="s">
        <v>619</v>
      </c>
      <c r="B123" s="78" t="s">
        <v>808</v>
      </c>
    </row>
    <row r="124" spans="1:18" x14ac:dyDescent="0.25">
      <c r="A124" s="78" t="s">
        <v>487</v>
      </c>
      <c r="B124" s="78" t="s">
        <v>728</v>
      </c>
    </row>
    <row r="125" spans="1:18" x14ac:dyDescent="0.25">
      <c r="A125" s="78" t="s">
        <v>620</v>
      </c>
      <c r="B125" s="78" t="s">
        <v>784</v>
      </c>
    </row>
    <row r="126" spans="1:18" x14ac:dyDescent="0.25">
      <c r="A126" s="78" t="s">
        <v>810</v>
      </c>
      <c r="B126" s="78" t="s">
        <v>822</v>
      </c>
    </row>
    <row r="127" spans="1:18" x14ac:dyDescent="0.25">
      <c r="A127" s="78" t="s">
        <v>621</v>
      </c>
      <c r="B127" s="78" t="s">
        <v>809</v>
      </c>
    </row>
    <row r="128" spans="1:18" x14ac:dyDescent="0.25">
      <c r="A128" s="78" t="s">
        <v>622</v>
      </c>
      <c r="B128" s="78" t="s">
        <v>771</v>
      </c>
    </row>
    <row r="129" spans="1:6" x14ac:dyDescent="0.25">
      <c r="A129" s="78" t="s">
        <v>638</v>
      </c>
      <c r="B129" s="78" t="s">
        <v>785</v>
      </c>
    </row>
    <row r="130" spans="1:6" x14ac:dyDescent="0.25">
      <c r="A130" s="78" t="s">
        <v>623</v>
      </c>
      <c r="B130" s="78" t="s">
        <v>786</v>
      </c>
    </row>
    <row r="131" spans="1:6" x14ac:dyDescent="0.25">
      <c r="A131" s="78" t="s">
        <v>524</v>
      </c>
      <c r="B131" s="78" t="s">
        <v>772</v>
      </c>
    </row>
    <row r="132" spans="1:6" x14ac:dyDescent="0.25">
      <c r="A132" s="78" t="s">
        <v>624</v>
      </c>
      <c r="B132" s="78" t="s">
        <v>787</v>
      </c>
    </row>
    <row r="133" spans="1:6" x14ac:dyDescent="0.25">
      <c r="A133" s="78" t="s">
        <v>696</v>
      </c>
      <c r="B133" s="78" t="s">
        <v>788</v>
      </c>
    </row>
    <row r="134" spans="1:6" x14ac:dyDescent="0.25">
      <c r="A134" s="78" t="s">
        <v>677</v>
      </c>
      <c r="B134" s="78" t="s">
        <v>789</v>
      </c>
    </row>
    <row r="135" spans="1:6" x14ac:dyDescent="0.25">
      <c r="A135" s="78" t="s">
        <v>503</v>
      </c>
      <c r="B135" s="78" t="s">
        <v>790</v>
      </c>
    </row>
    <row r="136" spans="1:6" x14ac:dyDescent="0.25">
      <c r="A136" s="78" t="s">
        <v>625</v>
      </c>
      <c r="B136" s="78" t="s">
        <v>791</v>
      </c>
    </row>
    <row r="137" spans="1:6" x14ac:dyDescent="0.25">
      <c r="A137" s="78" t="s">
        <v>626</v>
      </c>
      <c r="B137" s="78" t="s">
        <v>792</v>
      </c>
    </row>
    <row r="138" spans="1:6" x14ac:dyDescent="0.25">
      <c r="A138" s="78" t="s">
        <v>483</v>
      </c>
      <c r="B138" s="78" t="s">
        <v>793</v>
      </c>
    </row>
    <row r="139" spans="1:6" x14ac:dyDescent="0.25">
      <c r="A139" s="78" t="s">
        <v>627</v>
      </c>
      <c r="B139" s="78" t="s">
        <v>794</v>
      </c>
      <c r="C139" s="94"/>
      <c r="D139" s="94"/>
      <c r="E139" s="94"/>
      <c r="F139" s="94"/>
    </row>
    <row r="140" spans="1:6" x14ac:dyDescent="0.25">
      <c r="A140" s="78" t="s">
        <v>500</v>
      </c>
      <c r="B140" s="78" t="s">
        <v>795</v>
      </c>
    </row>
    <row r="141" spans="1:6" x14ac:dyDescent="0.25">
      <c r="A141" s="78" t="s">
        <v>628</v>
      </c>
      <c r="B141" s="78" t="s">
        <v>629</v>
      </c>
    </row>
    <row r="142" spans="1:6" x14ac:dyDescent="0.25">
      <c r="A142" s="78" t="s">
        <v>997</v>
      </c>
      <c r="B142" s="78" t="s">
        <v>998</v>
      </c>
    </row>
    <row r="143" spans="1:6" x14ac:dyDescent="0.25">
      <c r="A143" s="78" t="s">
        <v>630</v>
      </c>
      <c r="B143" s="78" t="s">
        <v>796</v>
      </c>
    </row>
    <row r="144" spans="1:6" x14ac:dyDescent="0.25">
      <c r="A144" s="78" t="s">
        <v>631</v>
      </c>
      <c r="B144" s="78" t="s">
        <v>797</v>
      </c>
    </row>
    <row r="145" spans="1:2" x14ac:dyDescent="0.25">
      <c r="A145" s="78" t="s">
        <v>515</v>
      </c>
      <c r="B145" s="78" t="s">
        <v>798</v>
      </c>
    </row>
    <row r="156" spans="1:2" x14ac:dyDescent="0.25">
      <c r="A156" s="78"/>
      <c r="B156" s="78"/>
    </row>
  </sheetData>
  <sortState ref="A2:B112">
    <sortCondition ref="A8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User manual</vt:lpstr>
      <vt:lpstr>Crop</vt:lpstr>
      <vt:lpstr>Animal</vt:lpstr>
      <vt:lpstr>Environment</vt:lpstr>
      <vt:lpstr>Socio-economic</vt:lpstr>
      <vt:lpstr>Parameters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Jouan</dc:creator>
  <cp:lastModifiedBy>Julia Jouan</cp:lastModifiedBy>
  <dcterms:created xsi:type="dcterms:W3CDTF">2020-05-26T12:38:48Z</dcterms:created>
  <dcterms:modified xsi:type="dcterms:W3CDTF">2020-09-22T08:08:58Z</dcterms:modified>
</cp:coreProperties>
</file>